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30" windowHeight="5520" tabRatio="781" activeTab="0"/>
  </bookViews>
  <sheets>
    <sheet name="List of Tables" sheetId="1" r:id="rId1"/>
    <sheet name="TAB221" sheetId="2" r:id="rId2"/>
    <sheet name="TAB222" sheetId="3" r:id="rId3"/>
    <sheet name="TAB223" sheetId="4" r:id="rId4"/>
    <sheet name="TAB224" sheetId="5" r:id="rId5"/>
    <sheet name="TAB225" sheetId="6" r:id="rId6"/>
    <sheet name="TAB226" sheetId="7" r:id="rId7"/>
    <sheet name="TAB227" sheetId="8" r:id="rId8"/>
    <sheet name="TAB228" sheetId="9" r:id="rId9"/>
    <sheet name="TAB229" sheetId="10" r:id="rId10"/>
    <sheet name="TAB230" sheetId="11" r:id="rId11"/>
    <sheet name="TAB231" sheetId="12" r:id="rId12"/>
    <sheet name="TAB232" sheetId="13" r:id="rId13"/>
  </sheets>
  <definedNames>
    <definedName name="\a" localSheetId="1">'TAB221'!#REF!</definedName>
    <definedName name="\a">#REF!</definedName>
    <definedName name="\b" localSheetId="1">'TAB221'!#REF!</definedName>
    <definedName name="\b">#REF!</definedName>
    <definedName name="_Regression_Int" localSheetId="1" hidden="1">1</definedName>
    <definedName name="_xlnm.Print_Area" localSheetId="0">'List of Tables'!$A$5:$B$54</definedName>
    <definedName name="_xlnm.Print_Area" localSheetId="1">'TAB221'!$B$2:$F$35</definedName>
    <definedName name="_xlnm.Print_Area" localSheetId="2">'TAB222'!$A$2:$L$42</definedName>
    <definedName name="_xlnm.Print_Area" localSheetId="3">'TAB223'!$A$2:$K$20</definedName>
    <definedName name="_xlnm.Print_Area" localSheetId="4">'TAB224'!$A$2:$H$21</definedName>
    <definedName name="_xlnm.Print_Area" localSheetId="5">'TAB225'!$A$2:$J$20</definedName>
    <definedName name="_xlnm.Print_Area" localSheetId="6">'TAB226'!$A$2:$H$25</definedName>
    <definedName name="_xlnm.Print_Area" localSheetId="7">'TAB227'!$A$2:$N$17</definedName>
    <definedName name="_xlnm.Print_Area" localSheetId="8">'TAB228'!$A$2:$N$14</definedName>
    <definedName name="_xlnm.Print_Area" localSheetId="9">'TAB229'!$A$2:$J$35</definedName>
    <definedName name="_xlnm.Print_Area" localSheetId="10">'TAB230'!$A$2:$N$21</definedName>
    <definedName name="_xlnm.Print_Area" localSheetId="11">'TAB231'!$A$2:$N$17</definedName>
    <definedName name="_xlnm.Print_Area" localSheetId="12">'TAB232'!$A$2:$N$14</definedName>
    <definedName name="Print_Area_MI" localSheetId="1">'TAB221'!#REF!</definedName>
    <definedName name="_xlnm.Print_Titles" localSheetId="0">'List of Tables'!$2:$4</definedName>
  </definedNames>
  <calcPr fullCalcOnLoad="1"/>
</workbook>
</file>

<file path=xl/sharedStrings.xml><?xml version="1.0" encoding="utf-8"?>
<sst xmlns="http://schemas.openxmlformats.org/spreadsheetml/2006/main" count="408" uniqueCount="155">
  <si>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</si>
  <si>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</si>
  <si>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</si>
  <si>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</si>
  <si>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</si>
  <si>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</si>
  <si>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</si>
  <si>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</si>
  <si>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</si>
  <si>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</si>
  <si>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</si>
  <si>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</si>
  <si>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</si>
  <si>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</si>
  <si>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</si>
  <si>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Table 2.23</t>
  </si>
  <si>
    <t>Race/Ancestry</t>
  </si>
  <si>
    <t>Live</t>
  </si>
  <si>
    <t xml:space="preserve">  Infant Death</t>
  </si>
  <si>
    <t>Hebdomadal Death</t>
  </si>
  <si>
    <t>Fetal Death</t>
  </si>
  <si>
    <t>Perinatal Death</t>
  </si>
  <si>
    <t>Births</t>
  </si>
  <si>
    <t>Number</t>
  </si>
  <si>
    <t>Rate</t>
  </si>
  <si>
    <t>All Races</t>
  </si>
  <si>
    <t>White</t>
  </si>
  <si>
    <t>Black</t>
  </si>
  <si>
    <t>American Indian</t>
  </si>
  <si>
    <t xml:space="preserve">* </t>
  </si>
  <si>
    <t>Arab</t>
  </si>
  <si>
    <t>Hispanic</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</si>
  <si>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</si>
  <si>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</si>
  <si>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</si>
  <si>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</si>
  <si>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</si>
  <si>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</si>
  <si>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</si>
  <si>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</si>
  <si>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</si>
  <si>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</si>
  <si>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</si>
  <si>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</si>
  <si>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</si>
  <si>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</si>
  <si>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 xml:space="preserve">  Not Stated</t>
  </si>
  <si>
    <t>Table 2.28</t>
  </si>
  <si>
    <t>Infant Deaths, Live Births and Infant Death Rates by Level of Prenatal Care and Race</t>
  </si>
  <si>
    <t xml:space="preserve">  Total</t>
  </si>
  <si>
    <t xml:space="preserve">  Adequate</t>
  </si>
  <si>
    <t xml:space="preserve">  Intermediate</t>
  </si>
  <si>
    <t xml:space="preserve">  Inadequate</t>
  </si>
  <si>
    <t xml:space="preserve">  Unknown</t>
  </si>
  <si>
    <t>Table 2.29</t>
  </si>
  <si>
    <t>Live Births, Infant Deaths and Infant Death Rates by Birthweight, Age at Death and Race</t>
  </si>
  <si>
    <t>Age at Death</t>
  </si>
  <si>
    <t>Under 1 Year</t>
  </si>
  <si>
    <t>Under 28 Days</t>
  </si>
  <si>
    <t>All Other</t>
  </si>
  <si>
    <t>Grams</t>
  </si>
  <si>
    <t>2,500 +</t>
  </si>
  <si>
    <t>Table 2.30</t>
  </si>
  <si>
    <t>Table 2.31</t>
  </si>
  <si>
    <t xml:space="preserve">  30-39 </t>
  </si>
  <si>
    <t>Table 2.32</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</si>
  <si>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</si>
  <si>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</si>
  <si>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</si>
  <si>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</si>
  <si>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</si>
  <si>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</si>
  <si>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</si>
  <si>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</si>
  <si>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</si>
  <si>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</si>
  <si>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</si>
  <si>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</si>
  <si>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</si>
  <si>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</si>
  <si>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</si>
  <si>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</si>
  <si>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</si>
  <si>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</si>
  <si>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</si>
  <si>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</si>
  <si>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 xml:space="preserve">           </t>
  </si>
  <si>
    <t xml:space="preserve">          </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</si>
  <si>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</si>
  <si>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</si>
  <si>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</si>
  <si>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</si>
  <si>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</si>
  <si>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</si>
  <si>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</si>
  <si>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</si>
  <si>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</si>
  <si>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</si>
  <si>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</si>
  <si>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</si>
  <si>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</si>
  <si>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</si>
  <si>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</si>
  <si>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</si>
  <si>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</si>
  <si>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</si>
  <si>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</si>
  <si>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Note:  Rates are per 1,000 total births.  Records with age of mother not stated are included only in the  "All Ages" row.   Records with race not stated are included in the "All Races" column.  Numbers of infant deaths are by race of infant; rates are calculated using the sum of live births and fetal deaths by race of mother as the denominator. Asterisk (*) indicates that data do not meet standards of precision or reliability.</t>
  </si>
  <si>
    <t>Level of Care (Kessner Index)</t>
  </si>
  <si>
    <t>Note:  Records with race not stated are included only in the "All Races" column.  Records with unknown level of care are included only in the "Total" row.  Numbers of infant deaths are by  race of infant; rates are calculated using the sum of live births and fetal deaths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</si>
  <si>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Live Births</t>
  </si>
  <si>
    <t>Infant Deaths</t>
  </si>
  <si>
    <t>Infant Death Rates</t>
  </si>
  <si>
    <t>Adequate</t>
  </si>
  <si>
    <t>Intermediate</t>
  </si>
  <si>
    <t>Inadequate</t>
  </si>
  <si>
    <t>Birth Weight</t>
  </si>
  <si>
    <t>Total Births</t>
  </si>
  <si>
    <t>Perinatal Deaths</t>
  </si>
  <si>
    <t>Perinatal Death Rates</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</si>
  <si>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</si>
  <si>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</si>
  <si>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</si>
  <si>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</si>
  <si>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</si>
  <si>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</si>
  <si>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</si>
  <si>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</si>
  <si>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</si>
  <si>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</si>
  <si>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Hebdomadal, Fetal and Perinatal Death Rates by Specified Race and Ancestry</t>
  </si>
  <si>
    <t>Infant Deaths by Age at Death and Underlying Cause of Death,</t>
  </si>
  <si>
    <t>Infant Deaths and Infant Death Rates by Race and Underlying Cause,</t>
  </si>
  <si>
    <t>Infant Deaths and Infant Death Rates by Sex of Infant and Underlying Cause of Death,</t>
  </si>
  <si>
    <t>Note:  Infant death and hebdomadal rates are per 1,000 live births.  Fetal death and perinatal death rates are per 1,000 live births plus fetal deaths.  Rates are calculated using live births by race/ancestry of mother as denominator.  Live births are by the race/ancestry of the mother on the birth certificate.  Records with race not stated are included only in the "All Races" row. Hebdomadal deaths are deaths to infants ages zero to six days.  Infant and hebdomadal deaths are by the race on the death certificate.  Fetal deaths are by the race of the mother on the fetal death certificate.  Perinatal  deaths are hebdomadal plus fetal deaths.  Perinatal deaths are by mother's race/ancestry on the fetal death certificate or the infant's race/ancestry on the death certificate.  Asterisk (*) indicates that data do not meet standards of precision or reliability.</t>
  </si>
  <si>
    <t>2001</t>
  </si>
  <si>
    <r>
      <t>Perinatal Deaths, Total Births and Perinatal Death Rates by Level of Prenatal Care and Race</t>
    </r>
    <r>
      <rPr>
        <b/>
        <vertAlign val="superscript"/>
        <sz val="12"/>
        <rFont val="Arial"/>
        <family val="2"/>
      </rPr>
      <t xml:space="preserve"> </t>
    </r>
    <r>
      <rPr>
        <b/>
        <sz val="12"/>
        <rFont val="Arial"/>
        <family val="2"/>
      </rPr>
      <t>of Mother</t>
    </r>
  </si>
  <si>
    <t>Perinatal Deaths, Total Births and Perinatal Death Rates by Age and Race of Mother</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</si>
  <si>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</si>
  <si>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</si>
  <si>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</si>
  <si>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</si>
  <si>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Caution:  Care should be taken drawing inferences from rates based on small numbers of events or small population base. These rates tend to exhibit considerable variation which may negate their usefulness for comparative purposes.</t>
  </si>
  <si>
    <t>Asian &amp; Pacific Islander</t>
  </si>
  <si>
    <t>Selected Years 1950 - 2009</t>
  </si>
  <si>
    <t>Source:  2009 Michigan Resident Death Files, Vital Records and Health Data Development Section, MDCH</t>
  </si>
  <si>
    <t>Michigan Residents, Selected Years 1970 - 2009</t>
  </si>
  <si>
    <t>Michigan Residents, 2009</t>
  </si>
  <si>
    <t>Source:  2009 Michigan Resident Death and Fetal Death Files, Vital Records and Health Data Development Section, MDCH</t>
  </si>
  <si>
    <t>Source:  2009 Michigan Resident Death File, Vital Records and Health Data Development Section, MDCH</t>
  </si>
  <si>
    <t>Michigan Resident, 2009</t>
  </si>
  <si>
    <t>Source:  2009 Michigan Resident Birth and Infant Death Matched Files, Vital Records and Health Data Development Section, MDCH</t>
  </si>
  <si>
    <t>Source:  2009 Michigan Resident Birth, Fetal Death and Infant Death Matched Files, Vital Records and Health Data Development Section, MDCH</t>
  </si>
  <si>
    <t>Data Needed for the Infant Death Section of the Annual Report</t>
  </si>
  <si>
    <r>
      <t xml:space="preserve">Source:  1950 - 2009 Michigan Resident Death Files, Division for Vital Records &amp; Health Statistics, Michigan Department of Community Health.  </t>
    </r>
    <r>
      <rPr>
        <i/>
        <sz val="10"/>
        <rFont val="Arial"/>
        <family val="2"/>
      </rPr>
      <t>Monthly Vital Statistics Report Vol 56 Num 21</t>
    </r>
    <r>
      <rPr>
        <sz val="10"/>
        <rFont val="Arial"/>
        <family val="2"/>
      </rPr>
      <t>, National Center for Health Statistics.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</si>
</sst>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51">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b/>
      <sz val="12"/>
      <color indexed="10"/>
      <name val="Arial"/>
      <family val="2"/>
    </font>
    <font>
      <sz val="12"/>
      <name val="Arial"/>
      <family val="2"/>
    </font>
    <font>
      <b/>
      <sz val="12"/>
      <name val="Arial"/>
      <family val="2"/>
    </font>
    <font>
      <i/>
      <sz val="12"/>
      <name val="Arial"/>
      <family val="2"/>
    </font>
    <font>
      <sz val="12"/>
      <name val="Courier"/>
      <family val="0"/>
    </font>
    <font>
      <b/>
      <vertAlign val="superscript"/>
      <sz val="12"/>
      <name val="Arial"/>
      <family val="2"/>
    </font>
    <font>
      <vertAlign val="superscript"/>
      <sz val="12"/>
      <name val="Arial"/>
      <family val="2"/>
    </font>
    <font>
      <i/>
      <sz val="8"/>
      <name val="Arial"/>
      <family val="2"/>
    </font>
    <font>
      <u val="single"/>
      <sz val="10"/>
      <color indexed="12"/>
      <name val="Courier"/>
      <family val="0"/>
    </font>
    <font>
      <u val="single"/>
      <sz val="10"/>
      <color indexed="36"/>
      <name val="Courier"/>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medium"/>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0">
    <xf numFmtId="164" fontId="0" fillId="0" borderId="0" xfId="0" applyAlignment="1">
      <alignment/>
    </xf>
    <xf numFmtId="164" fontId="5"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9" fillId="0" borderId="0" xfId="0" applyFont="1" applyAlignment="1" applyProtection="1">
      <alignment horizontal="centerContinuous"/>
      <protection/>
    </xf>
    <xf numFmtId="164" fontId="8" fillId="0" borderId="10" xfId="0" applyFont="1" applyBorder="1" applyAlignment="1" applyProtection="1">
      <alignment horizontal="centerContinuous"/>
      <protection/>
    </xf>
    <xf numFmtId="164" fontId="8" fillId="0" borderId="11" xfId="0" applyFont="1" applyBorder="1" applyAlignment="1">
      <alignment horizontal="centerContinuous"/>
    </xf>
    <xf numFmtId="164" fontId="8" fillId="0" borderId="11" xfId="0" applyFont="1" applyBorder="1" applyAlignment="1" applyProtection="1">
      <alignment horizontal="centerContinuous"/>
      <protection/>
    </xf>
    <xf numFmtId="164" fontId="8" fillId="0" borderId="12" xfId="0" applyFont="1" applyBorder="1" applyAlignment="1">
      <alignment horizontal="centerContinuous"/>
    </xf>
    <xf numFmtId="164" fontId="8" fillId="0" borderId="13" xfId="0" applyFont="1" applyBorder="1" applyAlignment="1" applyProtection="1">
      <alignment horizontal="center"/>
      <protection/>
    </xf>
    <xf numFmtId="164" fontId="8" fillId="0" borderId="11" xfId="0" applyFont="1" applyBorder="1" applyAlignment="1" applyProtection="1">
      <alignment horizontal="center"/>
      <protection/>
    </xf>
    <xf numFmtId="3" fontId="8" fillId="0" borderId="14" xfId="0" applyNumberFormat="1" applyFont="1" applyBorder="1" applyAlignment="1" applyProtection="1">
      <alignment/>
      <protection/>
    </xf>
    <xf numFmtId="169" fontId="8" fillId="0" borderId="0" xfId="0" applyNumberFormat="1" applyFont="1" applyBorder="1" applyAlignment="1" applyProtection="1">
      <alignment/>
      <protection/>
    </xf>
    <xf numFmtId="0" fontId="8" fillId="0" borderId="14" xfId="0" applyNumberFormat="1" applyFont="1" applyBorder="1" applyAlignment="1" applyProtection="1">
      <alignment horizontal="center"/>
      <protection/>
    </xf>
    <xf numFmtId="3" fontId="8" fillId="0" borderId="15" xfId="0" applyNumberFormat="1" applyFont="1" applyFill="1" applyBorder="1" applyAlignment="1" applyProtection="1">
      <alignment/>
      <protection/>
    </xf>
    <xf numFmtId="169" fontId="8" fillId="0" borderId="15" xfId="0" applyNumberFormat="1" applyFont="1" applyFill="1" applyBorder="1" applyAlignment="1" applyProtection="1">
      <alignment/>
      <protection/>
    </xf>
    <xf numFmtId="3" fontId="8" fillId="0" borderId="15" xfId="0" applyNumberFormat="1" applyFont="1" applyBorder="1" applyAlignment="1" applyProtection="1">
      <alignment/>
      <protection/>
    </xf>
    <xf numFmtId="169" fontId="8" fillId="0" borderId="15" xfId="0" applyNumberFormat="1" applyFont="1" applyBorder="1" applyAlignment="1" applyProtection="1">
      <alignment/>
      <protection/>
    </xf>
    <xf numFmtId="0" fontId="8" fillId="0" borderId="14" xfId="0" applyNumberFormat="1" applyFont="1" applyBorder="1" applyAlignment="1" applyProtection="1" quotePrefix="1">
      <alignment horizontal="center"/>
      <protection/>
    </xf>
    <xf numFmtId="3" fontId="8" fillId="0" borderId="14" xfId="0" applyNumberFormat="1" applyFont="1" applyBorder="1" applyAlignment="1" applyProtection="1">
      <alignment/>
      <protection/>
    </xf>
    <xf numFmtId="3" fontId="8" fillId="0" borderId="16" xfId="0" applyNumberFormat="1" applyFont="1" applyBorder="1" applyAlignment="1" applyProtection="1">
      <alignment/>
      <protection/>
    </xf>
    <xf numFmtId="169" fontId="8" fillId="0" borderId="16" xfId="0" applyNumberFormat="1" applyFont="1" applyBorder="1" applyAlignment="1" applyProtection="1">
      <alignment/>
      <protection/>
    </xf>
    <xf numFmtId="0" fontId="8" fillId="0" borderId="16" xfId="0" applyNumberFormat="1" applyFont="1" applyBorder="1" applyAlignment="1" applyProtection="1" quotePrefix="1">
      <alignment horizontal="center"/>
      <protection/>
    </xf>
    <xf numFmtId="165" fontId="8" fillId="0" borderId="0" xfId="0" applyNumberFormat="1" applyFont="1" applyAlignment="1" applyProtection="1">
      <alignment/>
      <protection/>
    </xf>
    <xf numFmtId="164" fontId="8" fillId="0" borderId="17" xfId="0" applyFont="1" applyBorder="1" applyAlignment="1" applyProtection="1">
      <alignment horizontal="center"/>
      <protection/>
    </xf>
    <xf numFmtId="164" fontId="8" fillId="0" borderId="14" xfId="0" applyFont="1" applyBorder="1" applyAlignment="1" applyProtection="1">
      <alignment horizontal="center"/>
      <protection/>
    </xf>
    <xf numFmtId="164" fontId="8" fillId="0" borderId="14" xfId="0" applyFont="1" applyBorder="1" applyAlignment="1" applyProtection="1" quotePrefix="1">
      <alignment horizontal="center"/>
      <protection/>
    </xf>
    <xf numFmtId="3" fontId="8" fillId="0" borderId="15" xfId="0" applyNumberFormat="1" applyFont="1" applyBorder="1" applyAlignment="1">
      <alignment/>
    </xf>
    <xf numFmtId="169" fontId="8" fillId="0" borderId="15" xfId="0" applyNumberFormat="1" applyFont="1" applyBorder="1" applyAlignment="1">
      <alignment/>
    </xf>
    <xf numFmtId="169" fontId="8" fillId="0" borderId="14" xfId="0" applyNumberFormat="1" applyFont="1" applyBorder="1" applyAlignment="1">
      <alignment/>
    </xf>
    <xf numFmtId="164" fontId="8" fillId="0" borderId="16" xfId="0" applyFont="1" applyBorder="1" applyAlignment="1" applyProtection="1" quotePrefix="1">
      <alignment horizontal="center"/>
      <protection/>
    </xf>
    <xf numFmtId="3" fontId="8" fillId="0" borderId="16" xfId="0" applyNumberFormat="1" applyFont="1" applyBorder="1" applyAlignment="1">
      <alignment/>
    </xf>
    <xf numFmtId="169" fontId="8" fillId="0" borderId="16" xfId="0" applyNumberFormat="1" applyFont="1" applyBorder="1" applyAlignment="1">
      <alignment/>
    </xf>
    <xf numFmtId="164" fontId="8" fillId="0" borderId="18" xfId="0" applyFont="1" applyBorder="1" applyAlignment="1" applyProtection="1">
      <alignment horizontal="center"/>
      <protection/>
    </xf>
    <xf numFmtId="164" fontId="8" fillId="0" borderId="10" xfId="0" applyFont="1" applyBorder="1" applyAlignment="1" applyProtection="1">
      <alignment horizontal="centerContinuous" vertical="center"/>
      <protection/>
    </xf>
    <xf numFmtId="164" fontId="8" fillId="0" borderId="12" xfId="0" applyFont="1" applyBorder="1" applyAlignment="1">
      <alignment horizontal="centerContinuous" vertical="center"/>
    </xf>
    <xf numFmtId="164" fontId="8" fillId="0" borderId="11" xfId="0" applyFont="1" applyBorder="1" applyAlignment="1" applyProtection="1">
      <alignment horizontal="centerContinuous" vertical="center"/>
      <protection/>
    </xf>
    <xf numFmtId="164" fontId="8" fillId="0" borderId="17" xfId="0" applyFont="1" applyBorder="1" applyAlignment="1" applyProtection="1">
      <alignment horizontal="center" vertical="center"/>
      <protection/>
    </xf>
    <xf numFmtId="164" fontId="8" fillId="0" borderId="16" xfId="0" applyFont="1" applyBorder="1" applyAlignment="1" applyProtection="1">
      <alignment horizontal="left" vertical="center"/>
      <protection/>
    </xf>
    <xf numFmtId="164" fontId="8" fillId="0" borderId="14" xfId="0" applyFont="1" applyBorder="1" applyAlignment="1">
      <alignment/>
    </xf>
    <xf numFmtId="164" fontId="8" fillId="0" borderId="14" xfId="0" applyFont="1" applyBorder="1" applyAlignment="1" applyProtection="1">
      <alignment horizontal="left"/>
      <protection/>
    </xf>
    <xf numFmtId="3" fontId="8" fillId="0" borderId="14" xfId="0" applyNumberFormat="1" applyFont="1" applyBorder="1" applyAlignment="1">
      <alignment/>
    </xf>
    <xf numFmtId="164" fontId="10" fillId="0" borderId="14" xfId="0" applyFont="1" applyBorder="1" applyAlignment="1">
      <alignment/>
    </xf>
    <xf numFmtId="164" fontId="8" fillId="0" borderId="19" xfId="0" applyFont="1" applyBorder="1" applyAlignment="1" applyProtection="1">
      <alignment horizontal="left"/>
      <protection/>
    </xf>
    <xf numFmtId="164" fontId="8" fillId="0" borderId="16" xfId="0" applyFont="1" applyBorder="1" applyAlignment="1" applyProtection="1">
      <alignment horizontal="left"/>
      <protection/>
    </xf>
    <xf numFmtId="164" fontId="8" fillId="0" borderId="20" xfId="0" applyFont="1" applyBorder="1" applyAlignment="1" applyProtection="1">
      <alignment horizontal="centerContinuous" vertical="center"/>
      <protection/>
    </xf>
    <xf numFmtId="164" fontId="8" fillId="0" borderId="21" xfId="0" applyFont="1" applyBorder="1" applyAlignment="1">
      <alignment horizontal="centerContinuous"/>
    </xf>
    <xf numFmtId="164" fontId="8" fillId="0" borderId="18" xfId="0" applyFont="1" applyBorder="1" applyAlignment="1">
      <alignment horizontal="centerContinuous"/>
    </xf>
    <xf numFmtId="164" fontId="8" fillId="0" borderId="13" xfId="0" applyFont="1" applyBorder="1" applyAlignment="1" applyProtection="1">
      <alignment horizontal="center" vertical="center" wrapText="1"/>
      <protection/>
    </xf>
    <xf numFmtId="164" fontId="8" fillId="0" borderId="12" xfId="0" applyFont="1" applyBorder="1" applyAlignment="1" applyProtection="1">
      <alignment horizontal="center" vertical="center" wrapText="1"/>
      <protection/>
    </xf>
    <xf numFmtId="164" fontId="8" fillId="0" borderId="14" xfId="0" applyFont="1" applyFill="1" applyBorder="1" applyAlignment="1" applyProtection="1">
      <alignment vertical="center"/>
      <protection/>
    </xf>
    <xf numFmtId="3" fontId="8" fillId="0" borderId="14" xfId="0" applyNumberFormat="1" applyFont="1" applyBorder="1" applyAlignment="1" applyProtection="1">
      <alignment vertical="center"/>
      <protection/>
    </xf>
    <xf numFmtId="3" fontId="8" fillId="0" borderId="15" xfId="0" applyNumberFormat="1" applyFont="1" applyBorder="1" applyAlignment="1" applyProtection="1">
      <alignment vertical="center"/>
      <protection/>
    </xf>
    <xf numFmtId="164" fontId="8" fillId="0" borderId="14" xfId="0" applyFont="1" applyFill="1" applyBorder="1" applyAlignment="1" applyProtection="1">
      <alignment vertical="center" wrapText="1"/>
      <protection/>
    </xf>
    <xf numFmtId="3" fontId="8" fillId="0" borderId="14" xfId="0" applyNumberFormat="1" applyFont="1" applyBorder="1" applyAlignment="1">
      <alignment vertical="center"/>
    </xf>
    <xf numFmtId="3" fontId="8" fillId="0" borderId="14" xfId="0" applyNumberFormat="1" applyFont="1" applyBorder="1" applyAlignment="1" applyProtection="1" quotePrefix="1">
      <alignment horizontal="right" vertical="center"/>
      <protection/>
    </xf>
    <xf numFmtId="164" fontId="8" fillId="0" borderId="14" xfId="0" applyFont="1" applyBorder="1" applyAlignment="1" applyProtection="1">
      <alignment vertical="center"/>
      <protection/>
    </xf>
    <xf numFmtId="3" fontId="8" fillId="0" borderId="14" xfId="0" applyNumberFormat="1" applyFont="1" applyBorder="1" applyAlignment="1" applyProtection="1">
      <alignment horizontal="right" vertical="center"/>
      <protection/>
    </xf>
    <xf numFmtId="164" fontId="8" fillId="0" borderId="13" xfId="0" applyFont="1" applyBorder="1" applyAlignment="1" applyProtection="1">
      <alignment vertical="center"/>
      <protection/>
    </xf>
    <xf numFmtId="3" fontId="8" fillId="0" borderId="13" xfId="0" applyNumberFormat="1" applyFont="1" applyBorder="1" applyAlignment="1" applyProtection="1">
      <alignment vertical="center"/>
      <protection/>
    </xf>
    <xf numFmtId="3" fontId="8" fillId="0" borderId="12" xfId="0" applyNumberFormat="1" applyFont="1" applyBorder="1" applyAlignment="1" applyProtection="1">
      <alignment vertical="center"/>
      <protection/>
    </xf>
    <xf numFmtId="164" fontId="8" fillId="0" borderId="19" xfId="0" applyFont="1" applyBorder="1" applyAlignment="1">
      <alignment/>
    </xf>
    <xf numFmtId="164" fontId="8" fillId="0" borderId="21" xfId="0" applyFont="1" applyBorder="1" applyAlignment="1" applyProtection="1">
      <alignment horizontal="centerContinuous" vertical="center"/>
      <protection/>
    </xf>
    <xf numFmtId="164" fontId="8" fillId="0" borderId="16" xfId="0" applyFont="1" applyBorder="1" applyAlignment="1">
      <alignment/>
    </xf>
    <xf numFmtId="169" fontId="8" fillId="0" borderId="13" xfId="0" applyNumberFormat="1" applyFont="1" applyBorder="1" applyAlignment="1" applyProtection="1">
      <alignment vertical="center"/>
      <protection/>
    </xf>
    <xf numFmtId="164" fontId="8" fillId="0" borderId="0" xfId="0" applyFont="1" applyAlignment="1">
      <alignment horizontal="center"/>
    </xf>
    <xf numFmtId="169" fontId="8" fillId="0" borderId="14" xfId="0" applyNumberFormat="1" applyFont="1" applyBorder="1" applyAlignment="1" applyProtection="1">
      <alignment/>
      <protection/>
    </xf>
    <xf numFmtId="169" fontId="8" fillId="0" borderId="16" xfId="0" applyNumberFormat="1" applyFont="1" applyBorder="1" applyAlignment="1" applyProtection="1" quotePrefix="1">
      <alignment horizontal="right"/>
      <protection/>
    </xf>
    <xf numFmtId="37" fontId="8" fillId="0" borderId="0" xfId="0" applyNumberFormat="1" applyFont="1" applyAlignment="1">
      <alignment/>
    </xf>
    <xf numFmtId="37" fontId="8" fillId="0" borderId="0" xfId="0" applyNumberFormat="1" applyFont="1" applyBorder="1" applyAlignment="1" applyProtection="1">
      <alignment vertical="center"/>
      <protection/>
    </xf>
    <xf numFmtId="3" fontId="8" fillId="0" borderId="16" xfId="0" applyNumberFormat="1" applyFont="1" applyBorder="1" applyAlignment="1" applyProtection="1" quotePrefix="1">
      <alignment horizontal="right"/>
      <protection/>
    </xf>
    <xf numFmtId="3" fontId="8" fillId="0" borderId="14" xfId="0" applyNumberFormat="1" applyFont="1" applyBorder="1" applyAlignment="1" applyProtection="1" quotePrefix="1">
      <alignment horizontal="right"/>
      <protection/>
    </xf>
    <xf numFmtId="169" fontId="8" fillId="0" borderId="14" xfId="0" applyNumberFormat="1" applyFont="1" applyBorder="1" applyAlignment="1" applyProtection="1" quotePrefix="1">
      <alignment horizontal="right"/>
      <protection/>
    </xf>
    <xf numFmtId="164" fontId="8" fillId="0" borderId="0" xfId="0" applyFont="1" applyAlignment="1">
      <alignment wrapText="1"/>
    </xf>
    <xf numFmtId="164" fontId="8" fillId="0" borderId="11" xfId="0" applyFont="1" applyBorder="1" applyAlignment="1">
      <alignment horizontal="centerContinuous" vertical="center"/>
    </xf>
    <xf numFmtId="164" fontId="8" fillId="0" borderId="15" xfId="0" applyFont="1" applyBorder="1" applyAlignment="1" applyProtection="1">
      <alignment horizontal="center" vertical="center" wrapText="1"/>
      <protection/>
    </xf>
    <xf numFmtId="164" fontId="8" fillId="0" borderId="0" xfId="0" applyFont="1" applyAlignment="1">
      <alignment vertical="center"/>
    </xf>
    <xf numFmtId="37" fontId="8" fillId="0" borderId="12" xfId="0" applyNumberFormat="1" applyFont="1" applyBorder="1" applyAlignment="1" applyProtection="1">
      <alignment vertical="center"/>
      <protection/>
    </xf>
    <xf numFmtId="166" fontId="8" fillId="0" borderId="12" xfId="0" applyNumberFormat="1" applyFont="1" applyBorder="1" applyAlignment="1" applyProtection="1">
      <alignment vertical="center"/>
      <protection/>
    </xf>
    <xf numFmtId="37" fontId="8" fillId="0" borderId="15" xfId="0" applyNumberFormat="1" applyFont="1" applyBorder="1" applyAlignment="1" applyProtection="1">
      <alignment vertical="center"/>
      <protection/>
    </xf>
    <xf numFmtId="166" fontId="8" fillId="0" borderId="14" xfId="0" applyNumberFormat="1" applyFont="1" applyBorder="1" applyAlignment="1" applyProtection="1">
      <alignment vertical="center"/>
      <protection/>
    </xf>
    <xf numFmtId="164" fontId="8" fillId="0" borderId="16" xfId="0" applyFont="1" applyBorder="1" applyAlignment="1" applyProtection="1">
      <alignment vertical="center"/>
      <protection/>
    </xf>
    <xf numFmtId="37" fontId="8" fillId="0" borderId="16" xfId="0" applyNumberFormat="1" applyFont="1" applyBorder="1" applyAlignment="1" applyProtection="1">
      <alignment vertical="center"/>
      <protection/>
    </xf>
    <xf numFmtId="37" fontId="8" fillId="0" borderId="17" xfId="0" applyNumberFormat="1" applyFont="1" applyBorder="1" applyAlignment="1" applyProtection="1">
      <alignment vertical="center"/>
      <protection/>
    </xf>
    <xf numFmtId="166" fontId="8" fillId="0" borderId="16" xfId="0" applyNumberFormat="1" applyFont="1" applyBorder="1" applyAlignment="1" applyProtection="1">
      <alignment vertical="center"/>
      <protection/>
    </xf>
    <xf numFmtId="164" fontId="8" fillId="0" borderId="22" xfId="0" applyFont="1" applyBorder="1" applyAlignment="1" applyProtection="1">
      <alignment horizontal="left"/>
      <protection/>
    </xf>
    <xf numFmtId="37" fontId="8" fillId="0" borderId="15" xfId="0" applyNumberFormat="1" applyFont="1" applyBorder="1" applyAlignment="1" applyProtection="1">
      <alignment/>
      <protection/>
    </xf>
    <xf numFmtId="37" fontId="8" fillId="0" borderId="23" xfId="0" applyNumberFormat="1" applyFont="1" applyBorder="1" applyAlignment="1" applyProtection="1">
      <alignment/>
      <protection/>
    </xf>
    <xf numFmtId="166" fontId="8" fillId="0" borderId="24" xfId="0" applyNumberFormat="1" applyFont="1" applyBorder="1" applyAlignment="1" applyProtection="1">
      <alignment/>
      <protection/>
    </xf>
    <xf numFmtId="37" fontId="8" fillId="0" borderId="23" xfId="0" applyNumberFormat="1" applyFont="1" applyBorder="1" applyAlignment="1" applyProtection="1" quotePrefix="1">
      <alignment horizontal="right"/>
      <protection/>
    </xf>
    <xf numFmtId="166" fontId="8" fillId="0" borderId="25" xfId="0" applyNumberFormat="1" applyFont="1" applyBorder="1" applyAlignment="1" applyProtection="1" quotePrefix="1">
      <alignment horizontal="right"/>
      <protection/>
    </xf>
    <xf numFmtId="164" fontId="8" fillId="0" borderId="0" xfId="0" applyFont="1" applyAlignment="1" applyProtection="1">
      <alignment horizontal="left"/>
      <protection/>
    </xf>
    <xf numFmtId="164" fontId="8" fillId="0" borderId="0" xfId="0" applyFont="1" applyAlignment="1" applyProtection="1">
      <alignment horizontal="center"/>
      <protection/>
    </xf>
    <xf numFmtId="164" fontId="8" fillId="0" borderId="0" xfId="0" applyFont="1" applyBorder="1" applyAlignment="1">
      <alignment/>
    </xf>
    <xf numFmtId="164" fontId="8" fillId="0" borderId="0" xfId="0" applyFont="1" applyAlignment="1" applyProtection="1">
      <alignment/>
      <protection/>
    </xf>
    <xf numFmtId="37" fontId="8" fillId="0" borderId="0" xfId="0" applyNumberFormat="1" applyFont="1" applyAlignment="1" applyProtection="1">
      <alignment/>
      <protection/>
    </xf>
    <xf numFmtId="164" fontId="11" fillId="0" borderId="0" xfId="0" applyFont="1" applyBorder="1" applyAlignment="1">
      <alignment/>
    </xf>
    <xf numFmtId="164" fontId="11" fillId="0" borderId="0" xfId="0" applyFont="1" applyAlignment="1">
      <alignment/>
    </xf>
    <xf numFmtId="164" fontId="8" fillId="0" borderId="13" xfId="0" applyFont="1" applyBorder="1" applyAlignment="1" applyProtection="1">
      <alignment horizontal="center" vertical="center"/>
      <protection/>
    </xf>
    <xf numFmtId="164" fontId="8" fillId="0" borderId="16" xfId="0" applyFont="1" applyBorder="1" applyAlignment="1" applyProtection="1">
      <alignment horizontal="center"/>
      <protection/>
    </xf>
    <xf numFmtId="167" fontId="8" fillId="0" borderId="24" xfId="0" applyNumberFormat="1" applyFont="1" applyBorder="1" applyAlignment="1" applyProtection="1">
      <alignment/>
      <protection/>
    </xf>
    <xf numFmtId="166" fontId="8" fillId="0" borderId="14" xfId="0" applyNumberFormat="1" applyFont="1" applyBorder="1" applyAlignment="1" applyProtection="1">
      <alignment/>
      <protection/>
    </xf>
    <xf numFmtId="164" fontId="13" fillId="0" borderId="0" xfId="0" applyFont="1" applyAlignment="1" applyProtection="1" quotePrefix="1">
      <alignment horizontal="left"/>
      <protection/>
    </xf>
    <xf numFmtId="37" fontId="8" fillId="0" borderId="0" xfId="0" applyNumberFormat="1" applyFont="1" applyBorder="1" applyAlignment="1">
      <alignment/>
    </xf>
    <xf numFmtId="166" fontId="8" fillId="0" borderId="0" xfId="0" applyNumberFormat="1" applyFont="1" applyAlignment="1" applyProtection="1">
      <alignment/>
      <protection/>
    </xf>
    <xf numFmtId="170" fontId="8" fillId="0" borderId="0" xfId="0" applyNumberFormat="1" applyFont="1" applyAlignment="1" applyProtection="1">
      <alignment/>
      <protection/>
    </xf>
    <xf numFmtId="164" fontId="8" fillId="0" borderId="0" xfId="0" applyFont="1" applyAlignment="1" applyProtection="1">
      <alignment horizontal="right"/>
      <protection/>
    </xf>
    <xf numFmtId="164" fontId="8" fillId="0" borderId="13" xfId="0" applyFont="1" applyBorder="1" applyAlignment="1" applyProtection="1">
      <alignment horizontal="centerContinuous" vertical="center"/>
      <protection/>
    </xf>
    <xf numFmtId="164" fontId="8" fillId="0" borderId="13" xfId="0" applyFont="1" applyBorder="1" applyAlignment="1">
      <alignment horizontal="centerContinuous" vertical="center"/>
    </xf>
    <xf numFmtId="164" fontId="8" fillId="0" borderId="16" xfId="0" applyFont="1" applyBorder="1" applyAlignment="1" applyProtection="1">
      <alignment horizontal="center" vertical="center"/>
      <protection/>
    </xf>
    <xf numFmtId="164" fontId="8" fillId="0" borderId="14" xfId="0" applyFont="1" applyBorder="1" applyAlignment="1" applyProtection="1">
      <alignment vertical="center" wrapText="1"/>
      <protection/>
    </xf>
    <xf numFmtId="167" fontId="8" fillId="0" borderId="14" xfId="0" applyNumberFormat="1" applyFont="1" applyBorder="1" applyAlignment="1" applyProtection="1">
      <alignment vertical="center"/>
      <protection/>
    </xf>
    <xf numFmtId="169" fontId="8" fillId="0" borderId="14" xfId="0" applyNumberFormat="1" applyFont="1" applyBorder="1" applyAlignment="1" applyProtection="1">
      <alignment vertical="center"/>
      <protection/>
    </xf>
    <xf numFmtId="164" fontId="8" fillId="0" borderId="14" xfId="0" applyFont="1" applyBorder="1" applyAlignment="1">
      <alignment vertical="center"/>
    </xf>
    <xf numFmtId="164" fontId="8" fillId="0" borderId="14" xfId="0" applyFont="1" applyBorder="1" applyAlignment="1" applyProtection="1">
      <alignment/>
      <protection/>
    </xf>
    <xf numFmtId="164" fontId="8" fillId="0" borderId="13" xfId="0" applyFont="1" applyBorder="1" applyAlignment="1" applyProtection="1">
      <alignment horizontal="left" vertical="center"/>
      <protection/>
    </xf>
    <xf numFmtId="37" fontId="8" fillId="0" borderId="13" xfId="0" applyNumberFormat="1" applyFont="1" applyBorder="1" applyAlignment="1" applyProtection="1">
      <alignment vertical="center"/>
      <protection/>
    </xf>
    <xf numFmtId="167" fontId="8" fillId="0" borderId="13" xfId="0" applyNumberFormat="1" applyFont="1" applyBorder="1" applyAlignment="1" applyProtection="1">
      <alignment vertical="center"/>
      <protection/>
    </xf>
    <xf numFmtId="166" fontId="8" fillId="0" borderId="13" xfId="0" applyNumberFormat="1" applyFont="1" applyBorder="1" applyAlignment="1" applyProtection="1">
      <alignment vertical="center"/>
      <protection/>
    </xf>
    <xf numFmtId="164" fontId="8" fillId="0" borderId="15" xfId="0" applyFont="1" applyBorder="1" applyAlignment="1" applyProtection="1">
      <alignment/>
      <protection/>
    </xf>
    <xf numFmtId="164" fontId="8" fillId="0" borderId="15" xfId="0" applyFont="1" applyBorder="1" applyAlignment="1">
      <alignment/>
    </xf>
    <xf numFmtId="164" fontId="8" fillId="0" borderId="17" xfId="0" applyFont="1" applyBorder="1" applyAlignment="1" applyProtection="1">
      <alignment/>
      <protection/>
    </xf>
    <xf numFmtId="164" fontId="8" fillId="0" borderId="16" xfId="0" applyFont="1" applyBorder="1" applyAlignment="1">
      <alignment horizontal="center" vertical="center" wrapText="1"/>
    </xf>
    <xf numFmtId="164" fontId="8" fillId="0" borderId="17" xfId="0" applyFont="1" applyBorder="1" applyAlignment="1" applyProtection="1">
      <alignment horizontal="center" vertical="center" wrapText="1"/>
      <protection/>
    </xf>
    <xf numFmtId="164" fontId="9" fillId="0" borderId="0" xfId="0" applyFont="1" applyAlignment="1" applyProtection="1">
      <alignment horizontal="centerContinuous" vertical="center"/>
      <protection/>
    </xf>
    <xf numFmtId="164" fontId="8" fillId="0" borderId="0" xfId="0" applyFont="1" applyAlignment="1">
      <alignment horizontal="centerContinuous" vertical="center"/>
    </xf>
    <xf numFmtId="164" fontId="8" fillId="0" borderId="14" xfId="0" applyFont="1" applyBorder="1" applyAlignment="1" applyProtection="1">
      <alignment horizontal="center" vertical="center"/>
      <protection/>
    </xf>
    <xf numFmtId="164" fontId="8" fillId="0" borderId="0" xfId="0" applyFont="1" applyAlignment="1">
      <alignment horizontal="right"/>
    </xf>
    <xf numFmtId="166" fontId="8" fillId="0" borderId="17" xfId="0" applyNumberFormat="1" applyFont="1" applyBorder="1" applyAlignment="1" applyProtection="1">
      <alignment vertical="center"/>
      <protection/>
    </xf>
    <xf numFmtId="166" fontId="8" fillId="0" borderId="15" xfId="0" applyNumberFormat="1" applyFont="1" applyBorder="1" applyAlignment="1" applyProtection="1">
      <alignment vertical="center"/>
      <protection/>
    </xf>
    <xf numFmtId="37" fontId="8" fillId="0" borderId="15" xfId="0" applyNumberFormat="1" applyFont="1" applyBorder="1" applyAlignment="1" applyProtection="1" quotePrefix="1">
      <alignment horizontal="right" vertical="center"/>
      <protection/>
    </xf>
    <xf numFmtId="37" fontId="8" fillId="0" borderId="17" xfId="0" applyNumberFormat="1" applyFont="1" applyBorder="1" applyAlignment="1" applyProtection="1" quotePrefix="1">
      <alignment horizontal="right" vertical="center"/>
      <protection/>
    </xf>
    <xf numFmtId="37" fontId="8" fillId="0" borderId="19" xfId="0" applyNumberFormat="1" applyFont="1" applyBorder="1" applyAlignment="1" applyProtection="1">
      <alignment vertical="center"/>
      <protection/>
    </xf>
    <xf numFmtId="37" fontId="8" fillId="0" borderId="14" xfId="0" applyNumberFormat="1" applyFont="1" applyBorder="1" applyAlignment="1" applyProtection="1">
      <alignment vertical="center"/>
      <protection/>
    </xf>
    <xf numFmtId="37" fontId="8" fillId="0" borderId="15" xfId="0" applyNumberFormat="1" applyFont="1" applyBorder="1" applyAlignment="1">
      <alignment vertical="center"/>
    </xf>
    <xf numFmtId="37" fontId="8" fillId="0" borderId="14" xfId="0" applyNumberFormat="1" applyFont="1" applyBorder="1" applyAlignment="1" applyProtection="1" quotePrefix="1">
      <alignment horizontal="right" vertical="center"/>
      <protection/>
    </xf>
    <xf numFmtId="37" fontId="8" fillId="0" borderId="15" xfId="0" applyNumberFormat="1" applyFont="1" applyBorder="1" applyAlignment="1">
      <alignment/>
    </xf>
    <xf numFmtId="37" fontId="8" fillId="0" borderId="15" xfId="0" applyNumberFormat="1" applyFont="1" applyBorder="1" applyAlignment="1" applyProtection="1" quotePrefix="1">
      <alignment horizontal="right"/>
      <protection/>
    </xf>
    <xf numFmtId="37" fontId="8" fillId="0" borderId="14" xfId="0" applyNumberFormat="1" applyFont="1" applyBorder="1" applyAlignment="1">
      <alignment/>
    </xf>
    <xf numFmtId="37" fontId="8" fillId="0" borderId="17" xfId="0" applyNumberFormat="1" applyFont="1" applyBorder="1" applyAlignment="1" applyProtection="1">
      <alignment/>
      <protection/>
    </xf>
    <xf numFmtId="37" fontId="8" fillId="0" borderId="17" xfId="0" applyNumberFormat="1" applyFont="1" applyBorder="1" applyAlignment="1" applyProtection="1" quotePrefix="1">
      <alignment horizontal="right"/>
      <protection/>
    </xf>
    <xf numFmtId="166" fontId="8" fillId="0" borderId="15" xfId="0" applyNumberFormat="1" applyFont="1" applyBorder="1" applyAlignment="1" applyProtection="1">
      <alignment/>
      <protection/>
    </xf>
    <xf numFmtId="166" fontId="8" fillId="0" borderId="15" xfId="0" applyNumberFormat="1" applyFont="1" applyBorder="1" applyAlignment="1">
      <alignment/>
    </xf>
    <xf numFmtId="166" fontId="8" fillId="0" borderId="15" xfId="0" applyNumberFormat="1" applyFont="1" applyBorder="1" applyAlignment="1" applyProtection="1" quotePrefix="1">
      <alignment horizontal="right"/>
      <protection/>
    </xf>
    <xf numFmtId="37" fontId="8" fillId="0" borderId="18" xfId="0" applyNumberFormat="1" applyFont="1" applyBorder="1" applyAlignment="1" applyProtection="1">
      <alignment/>
      <protection/>
    </xf>
    <xf numFmtId="37" fontId="8" fillId="0" borderId="15" xfId="0" applyNumberFormat="1" applyFont="1" applyBorder="1" applyAlignment="1" applyProtection="1">
      <alignment horizontal="right"/>
      <protection/>
    </xf>
    <xf numFmtId="166" fontId="8" fillId="0" borderId="18" xfId="0" applyNumberFormat="1" applyFont="1" applyBorder="1" applyAlignment="1" applyProtection="1">
      <alignment/>
      <protection/>
    </xf>
    <xf numFmtId="166" fontId="8" fillId="0" borderId="17" xfId="0" applyNumberFormat="1" applyFont="1" applyBorder="1" applyAlignment="1" applyProtection="1">
      <alignment/>
      <protection/>
    </xf>
    <xf numFmtId="166" fontId="8" fillId="0" borderId="16" xfId="0" applyNumberFormat="1" applyFont="1" applyBorder="1" applyAlignment="1" applyProtection="1">
      <alignment/>
      <protection/>
    </xf>
    <xf numFmtId="37" fontId="5" fillId="0" borderId="0" xfId="0" applyNumberFormat="1" applyFont="1" applyAlignment="1">
      <alignment/>
    </xf>
    <xf numFmtId="37" fontId="5" fillId="0" borderId="0" xfId="0" applyNumberFormat="1" applyFont="1" applyAlignment="1" quotePrefix="1">
      <alignment wrapText="1"/>
    </xf>
    <xf numFmtId="37" fontId="5" fillId="0" borderId="0" xfId="0" applyNumberFormat="1" applyFont="1" applyAlignment="1">
      <alignment wrapText="1"/>
    </xf>
    <xf numFmtId="164" fontId="8" fillId="0" borderId="14" xfId="0" applyNumberFormat="1" applyFont="1" applyBorder="1" applyAlignment="1" applyProtection="1">
      <alignment vertical="center"/>
      <protection/>
    </xf>
    <xf numFmtId="166" fontId="8" fillId="0" borderId="16" xfId="0" applyNumberFormat="1" applyFont="1" applyBorder="1" applyAlignment="1" applyProtection="1" quotePrefix="1">
      <alignment horizontal="right"/>
      <protection/>
    </xf>
    <xf numFmtId="37" fontId="8" fillId="0" borderId="18" xfId="0" applyNumberFormat="1" applyFont="1" applyBorder="1" applyAlignment="1" applyProtection="1">
      <alignment vertical="center"/>
      <protection/>
    </xf>
    <xf numFmtId="37" fontId="8" fillId="0" borderId="16" xfId="0" applyNumberFormat="1" applyFont="1" applyBorder="1" applyAlignment="1" applyProtection="1" quotePrefix="1">
      <alignment horizontal="right" vertical="center"/>
      <protection/>
    </xf>
    <xf numFmtId="167" fontId="8" fillId="0" borderId="15" xfId="0" applyNumberFormat="1" applyFont="1" applyBorder="1" applyAlignment="1" applyProtection="1">
      <alignment/>
      <protection/>
    </xf>
    <xf numFmtId="164" fontId="8" fillId="0" borderId="0" xfId="0" applyFont="1" applyAlignment="1">
      <alignment/>
    </xf>
    <xf numFmtId="166" fontId="8" fillId="0" borderId="19" xfId="0" applyNumberFormat="1" applyFont="1" applyBorder="1" applyAlignment="1" applyProtection="1">
      <alignment/>
      <protection/>
    </xf>
    <xf numFmtId="37" fontId="17" fillId="0" borderId="0" xfId="0" applyNumberFormat="1" applyFont="1" applyBorder="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4" fontId="9" fillId="0" borderId="0" xfId="0" applyFont="1" applyAlignment="1" applyProtection="1">
      <alignment wrapText="1"/>
      <protection/>
    </xf>
    <xf numFmtId="164" fontId="8" fillId="0" borderId="0" xfId="0" applyFont="1" applyBorder="1" applyAlignment="1" applyProtection="1">
      <alignment/>
      <protection/>
    </xf>
    <xf numFmtId="164" fontId="9" fillId="0" borderId="0" xfId="0" applyFont="1" applyAlignment="1" applyProtection="1">
      <alignment vertical="center" wrapText="1"/>
      <protection/>
    </xf>
    <xf numFmtId="37" fontId="5" fillId="0" borderId="0" xfId="0" applyNumberFormat="1" applyFont="1" applyBorder="1" applyAlignment="1" applyProtection="1">
      <alignment/>
      <protection/>
    </xf>
    <xf numFmtId="37" fontId="8" fillId="0" borderId="16" xfId="0" applyNumberFormat="1" applyFont="1" applyBorder="1" applyAlignment="1">
      <alignment/>
    </xf>
    <xf numFmtId="166" fontId="8" fillId="0" borderId="19" xfId="0" applyNumberFormat="1" applyFont="1" applyBorder="1" applyAlignment="1" applyProtection="1">
      <alignment vertical="center"/>
      <protection/>
    </xf>
    <xf numFmtId="164" fontId="8" fillId="0" borderId="14" xfId="0" applyFont="1" applyBorder="1" applyAlignment="1" applyProtection="1" quotePrefix="1">
      <alignment horizontal="right" vertical="center"/>
      <protection/>
    </xf>
    <xf numFmtId="3" fontId="8" fillId="0" borderId="14" xfId="0" applyNumberFormat="1" applyFont="1" applyBorder="1" applyAlignment="1" applyProtection="1">
      <alignment horizontal="right"/>
      <protection/>
    </xf>
    <xf numFmtId="169" fontId="8" fillId="0" borderId="14" xfId="0" applyNumberFormat="1" applyFont="1" applyBorder="1" applyAlignment="1" applyProtection="1">
      <alignment horizontal="right"/>
      <protection/>
    </xf>
    <xf numFmtId="164" fontId="8" fillId="0" borderId="14" xfId="0" applyFont="1" applyBorder="1" applyAlignment="1" applyProtection="1">
      <alignment horizontal="left" wrapText="1"/>
      <protection/>
    </xf>
    <xf numFmtId="3" fontId="8" fillId="0" borderId="0" xfId="0" applyNumberFormat="1" applyFont="1" applyBorder="1" applyAlignment="1" applyProtection="1">
      <alignment vertical="center"/>
      <protection/>
    </xf>
    <xf numFmtId="3" fontId="8" fillId="0" borderId="16" xfId="0" applyNumberFormat="1" applyFont="1" applyBorder="1" applyAlignment="1" applyProtection="1">
      <alignment vertical="center"/>
      <protection/>
    </xf>
    <xf numFmtId="3" fontId="8" fillId="0" borderId="19" xfId="0" applyNumberFormat="1" applyFont="1" applyBorder="1" applyAlignment="1" applyProtection="1">
      <alignment vertical="center"/>
      <protection/>
    </xf>
    <xf numFmtId="37" fontId="8" fillId="0" borderId="13" xfId="0" applyNumberFormat="1" applyFont="1" applyBorder="1" applyAlignment="1">
      <alignment vertical="center"/>
    </xf>
    <xf numFmtId="37" fontId="5" fillId="0" borderId="26" xfId="0" applyNumberFormat="1" applyFont="1" applyBorder="1" applyAlignment="1">
      <alignment/>
    </xf>
    <xf numFmtId="3" fontId="8" fillId="0" borderId="18" xfId="0" applyNumberFormat="1" applyFont="1" applyBorder="1" applyAlignment="1" applyProtection="1">
      <alignment vertical="center"/>
      <protection/>
    </xf>
    <xf numFmtId="164" fontId="9" fillId="0" borderId="0" xfId="0" applyFont="1" applyAlignment="1">
      <alignment horizontal="center"/>
    </xf>
    <xf numFmtId="164" fontId="8" fillId="0" borderId="0" xfId="0" applyFont="1" applyFill="1" applyAlignment="1">
      <alignment/>
    </xf>
    <xf numFmtId="164" fontId="8" fillId="0" borderId="0" xfId="0" applyFont="1" applyFill="1" applyAlignment="1" applyProtection="1">
      <alignment horizontal="left"/>
      <protection/>
    </xf>
    <xf numFmtId="164" fontId="8" fillId="0" borderId="0" xfId="0" applyFont="1" applyFill="1" applyAlignment="1" applyProtection="1">
      <alignment horizontal="center"/>
      <protection/>
    </xf>
    <xf numFmtId="3" fontId="8" fillId="0" borderId="0" xfId="0" applyNumberFormat="1" applyFont="1" applyFill="1" applyBorder="1" applyAlignment="1" applyProtection="1">
      <alignment vertical="center"/>
      <protection/>
    </xf>
    <xf numFmtId="37" fontId="8" fillId="0" borderId="0" xfId="0" applyNumberFormat="1" applyFont="1" applyFill="1" applyBorder="1" applyAlignment="1" applyProtection="1">
      <alignment/>
      <protection/>
    </xf>
    <xf numFmtId="37" fontId="8" fillId="0" borderId="0" xfId="0" applyNumberFormat="1" applyFont="1" applyFill="1" applyAlignment="1" applyProtection="1">
      <alignment/>
      <protection/>
    </xf>
    <xf numFmtId="164" fontId="8" fillId="0" borderId="19" xfId="0" applyFont="1" applyBorder="1" applyAlignment="1" applyProtection="1">
      <alignment horizontal="center" vertical="center"/>
      <protection/>
    </xf>
    <xf numFmtId="164" fontId="8" fillId="0" borderId="16"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1" fillId="0" borderId="14" xfId="0" applyFont="1" applyBorder="1" applyAlignment="1">
      <alignment horizontal="center" vertical="center"/>
    </xf>
    <xf numFmtId="164" fontId="11" fillId="0" borderId="16" xfId="0" applyFont="1" applyBorder="1" applyAlignment="1">
      <alignment horizontal="center" vertical="center"/>
    </xf>
    <xf numFmtId="164" fontId="8" fillId="0" borderId="20" xfId="0" applyFont="1" applyBorder="1" applyAlignment="1" applyProtection="1">
      <alignment horizontal="center" vertical="center" wrapText="1"/>
      <protection/>
    </xf>
    <xf numFmtId="164" fontId="11" fillId="0" borderId="18" xfId="0" applyFont="1" applyBorder="1" applyAlignment="1">
      <alignment vertical="center" wrapText="1"/>
    </xf>
    <xf numFmtId="164" fontId="11" fillId="0" borderId="27" xfId="0" applyFont="1" applyBorder="1" applyAlignment="1">
      <alignment vertical="center" wrapText="1"/>
    </xf>
    <xf numFmtId="164" fontId="11" fillId="0" borderId="17" xfId="0" applyFont="1" applyBorder="1" applyAlignment="1">
      <alignment vertical="center" wrapText="1"/>
    </xf>
    <xf numFmtId="164" fontId="8" fillId="0" borderId="0" xfId="0" applyFont="1" applyAlignment="1">
      <alignment/>
    </xf>
    <xf numFmtId="164" fontId="11" fillId="0" borderId="0" xfId="0" applyFont="1" applyAlignment="1">
      <alignment/>
    </xf>
    <xf numFmtId="164" fontId="8" fillId="0" borderId="0" xfId="0" applyFont="1" applyAlignment="1">
      <alignment wrapText="1"/>
    </xf>
    <xf numFmtId="164" fontId="11" fillId="0" borderId="0" xfId="0" applyFont="1" applyAlignment="1">
      <alignment wrapText="1"/>
    </xf>
    <xf numFmtId="164" fontId="8" fillId="0" borderId="10" xfId="0" applyFont="1" applyBorder="1" applyAlignment="1" applyProtection="1">
      <alignment horizontal="center" vertical="center"/>
      <protection/>
    </xf>
    <xf numFmtId="164" fontId="8" fillId="0" borderId="12" xfId="0" applyFont="1" applyBorder="1" applyAlignment="1" applyProtection="1">
      <alignment horizontal="center" vertical="center"/>
      <protection/>
    </xf>
    <xf numFmtId="164" fontId="8" fillId="0" borderId="10" xfId="0" applyFont="1" applyBorder="1" applyAlignment="1" applyProtection="1">
      <alignment vertical="center"/>
      <protection/>
    </xf>
    <xf numFmtId="164" fontId="8" fillId="0" borderId="12" xfId="0" applyFont="1" applyBorder="1" applyAlignment="1" applyProtection="1">
      <alignment vertical="center"/>
      <protection/>
    </xf>
    <xf numFmtId="164" fontId="8" fillId="0" borderId="19" xfId="0" applyFont="1" applyBorder="1" applyAlignment="1" applyProtection="1">
      <alignment horizontal="center" vertical="center" wrapText="1"/>
      <protection/>
    </xf>
    <xf numFmtId="164" fontId="11" fillId="0" borderId="16" xfId="0" applyFont="1" applyBorder="1" applyAlignment="1">
      <alignment/>
    </xf>
    <xf numFmtId="164" fontId="9" fillId="0" borderId="0" xfId="0" applyFont="1" applyAlignment="1" applyProtection="1">
      <alignment horizontal="center"/>
      <protection/>
    </xf>
    <xf numFmtId="164" fontId="8" fillId="0" borderId="28" xfId="0" applyFont="1" applyBorder="1" applyAlignment="1" applyProtection="1">
      <alignment horizontal="center"/>
      <protection/>
    </xf>
    <xf numFmtId="164" fontId="11" fillId="0" borderId="14" xfId="0" applyFont="1" applyBorder="1" applyAlignment="1">
      <alignment/>
    </xf>
    <xf numFmtId="164" fontId="8" fillId="0" borderId="0" xfId="0" applyFont="1" applyAlignment="1">
      <alignment vertical="center" wrapText="1"/>
    </xf>
    <xf numFmtId="164" fontId="11" fillId="0" borderId="0" xfId="0" applyFont="1" applyAlignment="1">
      <alignment vertical="center" wrapText="1"/>
    </xf>
    <xf numFmtId="164" fontId="11" fillId="0" borderId="14" xfId="0" applyFont="1" applyBorder="1" applyAlignment="1">
      <alignment vertical="center" wrapText="1"/>
    </xf>
    <xf numFmtId="164" fontId="11" fillId="0" borderId="16" xfId="0" applyFont="1" applyBorder="1" applyAlignment="1">
      <alignment vertical="center" wrapText="1"/>
    </xf>
    <xf numFmtId="164" fontId="11" fillId="0" borderId="14" xfId="0" applyFont="1" applyBorder="1" applyAlignment="1">
      <alignment vertical="center"/>
    </xf>
    <xf numFmtId="164" fontId="11" fillId="0" borderId="16" xfId="0" applyFont="1" applyBorder="1" applyAlignment="1">
      <alignment vertical="center"/>
    </xf>
    <xf numFmtId="164" fontId="11" fillId="0" borderId="16" xfId="0" applyFont="1" applyBorder="1" applyAlignment="1">
      <alignment horizontal="center" vertical="center" wrapText="1"/>
    </xf>
    <xf numFmtId="37" fontId="8" fillId="0" borderId="0" xfId="0" applyNumberFormat="1" applyFont="1" applyBorder="1" applyAlignment="1">
      <alignment vertical="center"/>
    </xf>
    <xf numFmtId="37" fontId="8" fillId="0" borderId="0" xfId="0" applyNumberFormat="1" applyFont="1" applyBorder="1" applyAlignment="1" applyProtection="1" quotePrefix="1">
      <alignment horizontal="right" vertical="center"/>
      <protection/>
    </xf>
    <xf numFmtId="164" fontId="8"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53"/>
  <sheetViews>
    <sheetView tabSelected="1" zoomScalePageLayoutView="0" workbookViewId="0" topLeftCell="A1">
      <selection activeCell="A1" sqref="A1"/>
    </sheetView>
  </sheetViews>
  <sheetFormatPr defaultColWidth="9.00390625" defaultRowHeight="12.75"/>
  <cols>
    <col min="1" max="1" width="3.25390625" style="3" customWidth="1"/>
    <col min="2" max="2" width="64.50390625" style="3" customWidth="1"/>
    <col min="3" max="16384" width="9.00390625" style="3" customWidth="1"/>
  </cols>
  <sheetData>
    <row r="2" ht="15.75">
      <c r="B2" s="180"/>
    </row>
    <row r="3" ht="15.75">
      <c r="B3" s="180" t="s">
        <v>153</v>
      </c>
    </row>
    <row r="4" ht="15.75">
      <c r="A4" s="2"/>
    </row>
    <row r="5" ht="15">
      <c r="B5" s="162" t="s">
        <v>0</v>
      </c>
    </row>
    <row r="6" ht="15.75">
      <c r="B6" s="163" t="s">
        <v>1</v>
      </c>
    </row>
    <row r="7" ht="15">
      <c r="B7" s="162" t="s">
        <v>2</v>
      </c>
    </row>
    <row r="8" ht="15">
      <c r="B8" s="162" t="s">
        <v>144</v>
      </c>
    </row>
    <row r="10" ht="15">
      <c r="B10" s="162" t="s">
        <v>10</v>
      </c>
    </row>
    <row r="11" ht="15.75">
      <c r="B11" s="163" t="s">
        <v>11</v>
      </c>
    </row>
    <row r="12" ht="15">
      <c r="B12" s="162" t="s">
        <v>146</v>
      </c>
    </row>
    <row r="14" ht="15">
      <c r="B14" s="162" t="s">
        <v>15</v>
      </c>
    </row>
    <row r="15" ht="31.5">
      <c r="B15" s="164" t="s">
        <v>130</v>
      </c>
    </row>
    <row r="16" ht="15">
      <c r="B16" s="162" t="s">
        <v>147</v>
      </c>
    </row>
    <row r="18" ht="15">
      <c r="B18" s="162" t="s">
        <v>32</v>
      </c>
    </row>
    <row r="19" ht="15.75">
      <c r="B19" s="163" t="s">
        <v>131</v>
      </c>
    </row>
    <row r="20" ht="15">
      <c r="B20" s="162" t="s">
        <v>147</v>
      </c>
    </row>
    <row r="22" spans="2:10" ht="15">
      <c r="B22" s="162" t="s">
        <v>35</v>
      </c>
      <c r="C22" s="159"/>
      <c r="D22" s="159"/>
      <c r="E22" s="159"/>
      <c r="F22" s="159"/>
      <c r="G22" s="159"/>
      <c r="H22" s="159"/>
      <c r="I22" s="159"/>
      <c r="J22" s="159"/>
    </row>
    <row r="23" spans="2:10" ht="31.5">
      <c r="B23" s="164" t="s">
        <v>132</v>
      </c>
      <c r="C23" s="163"/>
      <c r="D23" s="163"/>
      <c r="E23" s="163"/>
      <c r="F23" s="163"/>
      <c r="G23" s="163"/>
      <c r="H23" s="163"/>
      <c r="I23" s="163"/>
      <c r="J23" s="163"/>
    </row>
    <row r="24" spans="2:10" ht="15">
      <c r="B24" s="165" t="s">
        <v>147</v>
      </c>
      <c r="C24" s="165"/>
      <c r="D24" s="165"/>
      <c r="E24" s="165"/>
      <c r="F24" s="165"/>
      <c r="G24" s="165"/>
      <c r="H24" s="165"/>
      <c r="I24" s="165"/>
      <c r="J24" s="165"/>
    </row>
    <row r="26" spans="2:8" ht="15">
      <c r="B26" s="162" t="s">
        <v>36</v>
      </c>
      <c r="C26" s="159"/>
      <c r="D26" s="159"/>
      <c r="E26" s="159"/>
      <c r="F26" s="159"/>
      <c r="G26" s="159"/>
      <c r="H26" s="159"/>
    </row>
    <row r="27" spans="2:8" ht="31.5">
      <c r="B27" s="164" t="s">
        <v>133</v>
      </c>
      <c r="C27" s="163"/>
      <c r="D27" s="163"/>
      <c r="E27" s="163"/>
      <c r="F27" s="163"/>
      <c r="G27" s="163"/>
      <c r="H27" s="163"/>
    </row>
    <row r="28" spans="2:8" ht="15">
      <c r="B28" s="162" t="s">
        <v>147</v>
      </c>
      <c r="C28" s="159"/>
      <c r="D28" s="159"/>
      <c r="E28" s="159"/>
      <c r="F28" s="159"/>
      <c r="G28" s="159"/>
      <c r="H28" s="159"/>
    </row>
    <row r="30" ht="15">
      <c r="B30" s="162" t="s">
        <v>37</v>
      </c>
    </row>
    <row r="31" ht="31.5">
      <c r="B31" s="166" t="s">
        <v>141</v>
      </c>
    </row>
    <row r="32" ht="15">
      <c r="B32" s="162" t="s">
        <v>147</v>
      </c>
    </row>
    <row r="34" ht="15">
      <c r="B34" s="162" t="s">
        <v>47</v>
      </c>
    </row>
    <row r="35" ht="31.5">
      <c r="B35" s="164" t="s">
        <v>48</v>
      </c>
    </row>
    <row r="36" ht="15">
      <c r="B36" s="162" t="s">
        <v>150</v>
      </c>
    </row>
    <row r="38" ht="15">
      <c r="B38" s="162" t="s">
        <v>54</v>
      </c>
    </row>
    <row r="39" ht="31.5">
      <c r="B39" s="164" t="s">
        <v>55</v>
      </c>
    </row>
    <row r="40" ht="15">
      <c r="B40" s="162" t="s">
        <v>147</v>
      </c>
    </row>
    <row r="42" spans="2:14" ht="15">
      <c r="B42" s="162" t="s">
        <v>62</v>
      </c>
      <c r="C42" s="159"/>
      <c r="D42" s="159"/>
      <c r="E42" s="159"/>
      <c r="F42" s="159"/>
      <c r="G42" s="159"/>
      <c r="H42" s="159"/>
      <c r="I42" s="159"/>
      <c r="J42" s="159"/>
      <c r="K42" s="159"/>
      <c r="L42" s="159"/>
      <c r="M42" s="159"/>
      <c r="N42" s="159"/>
    </row>
    <row r="43" spans="2:14" ht="15.75">
      <c r="B43" s="163" t="s">
        <v>138</v>
      </c>
      <c r="C43" s="163"/>
      <c r="D43" s="163"/>
      <c r="E43" s="163"/>
      <c r="F43" s="163"/>
      <c r="G43" s="163"/>
      <c r="H43" s="163"/>
      <c r="I43" s="163"/>
      <c r="J43" s="163"/>
      <c r="K43" s="163"/>
      <c r="L43" s="163"/>
      <c r="M43" s="163"/>
      <c r="N43" s="163"/>
    </row>
    <row r="44" spans="2:14" ht="15.75">
      <c r="B44" s="163" t="s">
        <v>139</v>
      </c>
      <c r="C44" s="163"/>
      <c r="D44" s="163"/>
      <c r="E44" s="163"/>
      <c r="F44" s="163"/>
      <c r="G44" s="163"/>
      <c r="H44" s="163"/>
      <c r="I44" s="163"/>
      <c r="J44" s="163"/>
      <c r="K44" s="163"/>
      <c r="L44" s="163"/>
      <c r="M44" s="163"/>
      <c r="N44" s="163"/>
    </row>
    <row r="45" spans="2:14" ht="15">
      <c r="B45" s="162" t="s">
        <v>147</v>
      </c>
      <c r="C45" s="159"/>
      <c r="D45" s="159"/>
      <c r="E45" s="159"/>
      <c r="F45" s="159"/>
      <c r="G45" s="159"/>
      <c r="H45" s="159"/>
      <c r="I45" s="159"/>
      <c r="J45" s="159"/>
      <c r="K45" s="159"/>
      <c r="L45" s="159"/>
      <c r="M45" s="159"/>
      <c r="N45" s="159"/>
    </row>
    <row r="47" spans="2:14" ht="15">
      <c r="B47" s="162" t="s">
        <v>63</v>
      </c>
      <c r="C47" s="159"/>
      <c r="D47" s="159"/>
      <c r="E47" s="159"/>
      <c r="F47" s="159"/>
      <c r="G47" s="159"/>
      <c r="H47" s="159"/>
      <c r="I47" s="159"/>
      <c r="J47" s="159"/>
      <c r="K47" s="159"/>
      <c r="L47" s="159"/>
      <c r="M47" s="159"/>
      <c r="N47" s="159"/>
    </row>
    <row r="48" spans="2:14" ht="31.5">
      <c r="B48" s="164" t="s">
        <v>137</v>
      </c>
      <c r="C48" s="163"/>
      <c r="D48" s="163"/>
      <c r="E48" s="163"/>
      <c r="F48" s="163"/>
      <c r="G48" s="163"/>
      <c r="H48" s="163"/>
      <c r="I48" s="163"/>
      <c r="J48" s="163"/>
      <c r="K48" s="163"/>
      <c r="L48" s="163"/>
      <c r="M48" s="163"/>
      <c r="N48" s="163"/>
    </row>
    <row r="49" spans="2:14" ht="15">
      <c r="B49" s="162" t="s">
        <v>147</v>
      </c>
      <c r="C49" s="159"/>
      <c r="D49" s="159"/>
      <c r="E49" s="159"/>
      <c r="F49" s="159"/>
      <c r="G49" s="159"/>
      <c r="H49" s="159"/>
      <c r="I49" s="159"/>
      <c r="J49" s="159"/>
      <c r="K49" s="159"/>
      <c r="L49" s="159"/>
      <c r="M49" s="159"/>
      <c r="N49" s="159"/>
    </row>
    <row r="51" spans="2:14" ht="15">
      <c r="B51" s="162" t="s">
        <v>65</v>
      </c>
      <c r="C51" s="159"/>
      <c r="D51" s="159"/>
      <c r="E51" s="159"/>
      <c r="F51" s="159"/>
      <c r="G51" s="159"/>
      <c r="H51" s="159"/>
      <c r="I51" s="159"/>
      <c r="J51" s="159"/>
      <c r="K51" s="159"/>
      <c r="L51" s="159"/>
      <c r="M51" s="159"/>
      <c r="N51" s="159"/>
    </row>
    <row r="52" spans="2:14" ht="34.5">
      <c r="B52" s="164" t="s">
        <v>136</v>
      </c>
      <c r="C52" s="163"/>
      <c r="D52" s="163"/>
      <c r="E52" s="163"/>
      <c r="F52" s="163"/>
      <c r="G52" s="163"/>
      <c r="H52" s="163"/>
      <c r="I52" s="163"/>
      <c r="J52" s="163"/>
      <c r="K52" s="163"/>
      <c r="L52" s="163"/>
      <c r="M52" s="163"/>
      <c r="N52" s="163"/>
    </row>
    <row r="53" spans="2:14" ht="15">
      <c r="B53" s="162" t="s">
        <v>147</v>
      </c>
      <c r="C53" s="159"/>
      <c r="D53" s="159"/>
      <c r="E53" s="159"/>
      <c r="F53" s="159"/>
      <c r="G53" s="159"/>
      <c r="H53" s="159"/>
      <c r="I53" s="159"/>
      <c r="J53" s="159"/>
      <c r="K53" s="159"/>
      <c r="L53" s="159"/>
      <c r="M53" s="159"/>
      <c r="N53" s="159"/>
    </row>
  </sheetData>
  <sheetProtection/>
  <printOptions horizontalCentered="1"/>
  <pageMargins left="0.25" right="0.25" top="0.75" bottom="0.75" header="0.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B2" sqref="B2"/>
    </sheetView>
  </sheetViews>
  <sheetFormatPr defaultColWidth="9.00390625" defaultRowHeight="12.75"/>
  <cols>
    <col min="1" max="1" width="3.875" style="3" customWidth="1"/>
    <col min="2" max="2" width="14.25390625" style="3" customWidth="1"/>
    <col min="3" max="4" width="12.00390625" style="3" customWidth="1"/>
    <col min="5" max="5" width="8.25390625" style="3" customWidth="1"/>
    <col min="6" max="6" width="9.625" style="3" customWidth="1"/>
    <col min="7" max="7" width="8.50390625" style="3" customWidth="1"/>
    <col min="8" max="8" width="9.625" style="3" customWidth="1"/>
    <col min="9" max="9" width="8.00390625" style="3" customWidth="1"/>
    <col min="10" max="10" width="9.625" style="3" customWidth="1"/>
    <col min="11" max="16384" width="9.00390625" style="3" customWidth="1"/>
  </cols>
  <sheetData>
    <row r="1" ht="15.75">
      <c r="A1" s="2"/>
    </row>
    <row r="2" spans="2:10" ht="15">
      <c r="B2" s="4" t="s">
        <v>54</v>
      </c>
      <c r="C2" s="5"/>
      <c r="D2" s="5"/>
      <c r="E2" s="5"/>
      <c r="F2" s="5"/>
      <c r="G2" s="5"/>
      <c r="H2" s="5"/>
      <c r="I2" s="5"/>
      <c r="J2" s="5"/>
    </row>
    <row r="3" spans="2:10" ht="15.75">
      <c r="B3" s="6" t="s">
        <v>55</v>
      </c>
      <c r="C3" s="5"/>
      <c r="D3" s="5"/>
      <c r="E3" s="5"/>
      <c r="F3" s="5"/>
      <c r="G3" s="5"/>
      <c r="H3" s="5"/>
      <c r="I3" s="5"/>
      <c r="J3" s="5"/>
    </row>
    <row r="4" spans="2:10" ht="15">
      <c r="B4" s="4" t="s">
        <v>147</v>
      </c>
      <c r="C4" s="5"/>
      <c r="D4" s="5"/>
      <c r="E4" s="5"/>
      <c r="F4" s="5"/>
      <c r="G4" s="5"/>
      <c r="H4" s="5"/>
      <c r="I4" s="5"/>
      <c r="J4" s="5"/>
    </row>
    <row r="5" spans="2:10" ht="18.75" customHeight="1">
      <c r="B5" s="205" t="s">
        <v>116</v>
      </c>
      <c r="C5" s="205" t="s">
        <v>77</v>
      </c>
      <c r="D5" s="205" t="s">
        <v>110</v>
      </c>
      <c r="E5" s="36" t="s">
        <v>56</v>
      </c>
      <c r="F5" s="8"/>
      <c r="G5" s="8"/>
      <c r="H5" s="8"/>
      <c r="I5" s="8"/>
      <c r="J5" s="10"/>
    </row>
    <row r="6" spans="2:10" ht="17.25" customHeight="1">
      <c r="B6" s="212"/>
      <c r="C6" s="212"/>
      <c r="D6" s="212"/>
      <c r="E6" s="36" t="s">
        <v>57</v>
      </c>
      <c r="F6" s="37"/>
      <c r="G6" s="38" t="s">
        <v>58</v>
      </c>
      <c r="H6" s="37"/>
      <c r="I6" s="38" t="s">
        <v>100</v>
      </c>
      <c r="J6" s="37"/>
    </row>
    <row r="7" spans="2:10" ht="18" customHeight="1">
      <c r="B7" s="213"/>
      <c r="C7" s="213"/>
      <c r="D7" s="213"/>
      <c r="E7" s="39" t="s">
        <v>23</v>
      </c>
      <c r="F7" s="39" t="s">
        <v>24</v>
      </c>
      <c r="G7" s="39" t="s">
        <v>23</v>
      </c>
      <c r="H7" s="39" t="s">
        <v>24</v>
      </c>
      <c r="I7" s="39" t="s">
        <v>23</v>
      </c>
      <c r="J7" s="39" t="s">
        <v>24</v>
      </c>
    </row>
    <row r="8" spans="2:10" ht="17.25" customHeight="1">
      <c r="B8" s="41"/>
      <c r="C8" s="121" t="s">
        <v>25</v>
      </c>
      <c r="D8" s="88">
        <v>117309</v>
      </c>
      <c r="E8" s="88">
        <v>881</v>
      </c>
      <c r="F8" s="143">
        <v>7.510080215499237</v>
      </c>
      <c r="G8" s="88">
        <v>600</v>
      </c>
      <c r="H8" s="143">
        <v>5.114697082065314</v>
      </c>
      <c r="I8" s="88">
        <v>281</v>
      </c>
      <c r="J8" s="143">
        <v>2.3953831334339224</v>
      </c>
    </row>
    <row r="9" spans="2:10" ht="15">
      <c r="B9" s="27" t="s">
        <v>34</v>
      </c>
      <c r="C9" s="121" t="s">
        <v>26</v>
      </c>
      <c r="D9" s="88">
        <v>87471</v>
      </c>
      <c r="E9" s="88">
        <v>470</v>
      </c>
      <c r="F9" s="143">
        <v>5.373209406546169</v>
      </c>
      <c r="G9" s="88">
        <v>326</v>
      </c>
      <c r="H9" s="143">
        <v>3.726949503263939</v>
      </c>
      <c r="I9" s="88">
        <v>144</v>
      </c>
      <c r="J9" s="143">
        <v>1.6462599032822307</v>
      </c>
    </row>
    <row r="10" spans="2:10" ht="15">
      <c r="B10" s="41"/>
      <c r="C10" s="121" t="s">
        <v>27</v>
      </c>
      <c r="D10" s="88">
        <v>22292</v>
      </c>
      <c r="E10" s="88">
        <v>346</v>
      </c>
      <c r="F10" s="143">
        <v>15.521263233446975</v>
      </c>
      <c r="G10" s="88">
        <v>227</v>
      </c>
      <c r="H10" s="143">
        <v>10.183025300556254</v>
      </c>
      <c r="I10" s="88">
        <v>119</v>
      </c>
      <c r="J10" s="143">
        <v>5.338237932890723</v>
      </c>
    </row>
    <row r="11" spans="2:10" ht="15">
      <c r="B11" s="41"/>
      <c r="C11" s="121" t="s">
        <v>59</v>
      </c>
      <c r="D11" s="88">
        <v>6980</v>
      </c>
      <c r="E11" s="88">
        <v>46</v>
      </c>
      <c r="F11" s="143">
        <v>6.590257879656161</v>
      </c>
      <c r="G11" s="88">
        <v>38</v>
      </c>
      <c r="H11" s="143">
        <v>5.444126074498568</v>
      </c>
      <c r="I11" s="88">
        <v>8</v>
      </c>
      <c r="J11" s="143">
        <v>1.146131805157593</v>
      </c>
    </row>
    <row r="12" spans="2:10" ht="15">
      <c r="B12" s="41"/>
      <c r="C12" s="122"/>
      <c r="D12" s="138"/>
      <c r="E12" s="138"/>
      <c r="F12" s="144"/>
      <c r="G12" s="138"/>
      <c r="H12" s="144"/>
      <c r="I12" s="138"/>
      <c r="J12" s="144"/>
    </row>
    <row r="13" spans="2:10" ht="15">
      <c r="B13" s="41"/>
      <c r="C13" s="121" t="s">
        <v>25</v>
      </c>
      <c r="D13" s="88">
        <v>663</v>
      </c>
      <c r="E13" s="88">
        <v>385</v>
      </c>
      <c r="F13" s="143">
        <v>580.6938159879337</v>
      </c>
      <c r="G13" s="88">
        <v>347</v>
      </c>
      <c r="H13" s="143">
        <v>523.3785822021116</v>
      </c>
      <c r="I13" s="88">
        <v>38</v>
      </c>
      <c r="J13" s="143">
        <v>57.315233785822016</v>
      </c>
    </row>
    <row r="14" spans="2:10" ht="15">
      <c r="B14" s="27" t="s">
        <v>101</v>
      </c>
      <c r="C14" s="121" t="s">
        <v>26</v>
      </c>
      <c r="D14" s="88">
        <v>314</v>
      </c>
      <c r="E14" s="88">
        <v>175</v>
      </c>
      <c r="F14" s="143">
        <v>557.3248407643312</v>
      </c>
      <c r="G14" s="88">
        <v>161</v>
      </c>
      <c r="H14" s="143">
        <v>512.7388535031847</v>
      </c>
      <c r="I14" s="88">
        <v>14</v>
      </c>
      <c r="J14" s="143">
        <v>44.58598726114649</v>
      </c>
    </row>
    <row r="15" spans="2:10" ht="15">
      <c r="B15" s="27" t="s">
        <v>60</v>
      </c>
      <c r="C15" s="121" t="s">
        <v>27</v>
      </c>
      <c r="D15" s="88">
        <v>309</v>
      </c>
      <c r="E15" s="88">
        <v>179</v>
      </c>
      <c r="F15" s="143">
        <v>579.2880258899677</v>
      </c>
      <c r="G15" s="88">
        <v>158</v>
      </c>
      <c r="H15" s="143">
        <v>511.326860841424</v>
      </c>
      <c r="I15" s="88">
        <v>21</v>
      </c>
      <c r="J15" s="143">
        <v>67.96116504854369</v>
      </c>
    </row>
    <row r="16" spans="2:10" ht="15">
      <c r="B16" s="41"/>
      <c r="C16" s="121" t="s">
        <v>59</v>
      </c>
      <c r="D16" s="88">
        <v>34</v>
      </c>
      <c r="E16" s="88">
        <v>23</v>
      </c>
      <c r="F16" s="158">
        <v>676.4705882352941</v>
      </c>
      <c r="G16" s="88">
        <v>22</v>
      </c>
      <c r="H16" s="158">
        <v>647.0588235294118</v>
      </c>
      <c r="I16" s="139">
        <v>1</v>
      </c>
      <c r="J16" s="143">
        <v>29.41176470588235</v>
      </c>
    </row>
    <row r="17" spans="2:10" ht="15">
      <c r="B17" s="41"/>
      <c r="C17" s="122"/>
      <c r="D17" s="88"/>
      <c r="E17" s="88"/>
      <c r="F17" s="144"/>
      <c r="G17" s="138"/>
      <c r="H17" s="144"/>
      <c r="I17" s="138"/>
      <c r="J17" s="144"/>
    </row>
    <row r="18" spans="2:10" ht="15">
      <c r="B18" s="41"/>
      <c r="C18" s="121" t="s">
        <v>25</v>
      </c>
      <c r="D18" s="88">
        <v>1292</v>
      </c>
      <c r="E18" s="88">
        <v>111</v>
      </c>
      <c r="F18" s="143">
        <v>85.91331269349845</v>
      </c>
      <c r="G18" s="88">
        <v>82</v>
      </c>
      <c r="H18" s="143">
        <v>63.46749226006192</v>
      </c>
      <c r="I18" s="88">
        <v>29</v>
      </c>
      <c r="J18" s="143">
        <v>22.44582043343653</v>
      </c>
    </row>
    <row r="19" spans="2:10" ht="15">
      <c r="B19" s="27" t="s">
        <v>102</v>
      </c>
      <c r="C19" s="121" t="s">
        <v>26</v>
      </c>
      <c r="D19" s="88">
        <v>768</v>
      </c>
      <c r="E19" s="88">
        <v>63</v>
      </c>
      <c r="F19" s="143">
        <v>82.03125</v>
      </c>
      <c r="G19" s="88">
        <v>51</v>
      </c>
      <c r="H19" s="143">
        <v>66.40625</v>
      </c>
      <c r="I19" s="88">
        <v>12</v>
      </c>
      <c r="J19" s="143">
        <v>15.625</v>
      </c>
    </row>
    <row r="20" spans="2:10" ht="15">
      <c r="B20" s="27" t="s">
        <v>60</v>
      </c>
      <c r="C20" s="121" t="s">
        <v>27</v>
      </c>
      <c r="D20" s="88">
        <v>460</v>
      </c>
      <c r="E20" s="88">
        <v>43</v>
      </c>
      <c r="F20" s="143">
        <v>93.47826086956522</v>
      </c>
      <c r="G20" s="88">
        <v>27</v>
      </c>
      <c r="H20" s="143">
        <v>58.69565217391305</v>
      </c>
      <c r="I20" s="88">
        <v>16</v>
      </c>
      <c r="J20" s="143">
        <v>34.78260869565217</v>
      </c>
    </row>
    <row r="21" spans="2:10" ht="15">
      <c r="B21" s="41"/>
      <c r="C21" s="121" t="s">
        <v>59</v>
      </c>
      <c r="D21" s="88">
        <v>62</v>
      </c>
      <c r="E21" s="139">
        <v>5</v>
      </c>
      <c r="F21" s="143">
        <v>80.64516129032258</v>
      </c>
      <c r="G21" s="139">
        <v>4</v>
      </c>
      <c r="H21" s="143">
        <v>64.51612903225806</v>
      </c>
      <c r="I21" s="139">
        <v>1</v>
      </c>
      <c r="J21" s="143">
        <v>16.129032258064516</v>
      </c>
    </row>
    <row r="22" spans="2:10" ht="15">
      <c r="B22" s="41"/>
      <c r="C22" s="122"/>
      <c r="D22" s="140"/>
      <c r="E22" s="88"/>
      <c r="F22" s="144"/>
      <c r="G22" s="138"/>
      <c r="H22" s="144"/>
      <c r="I22" s="138"/>
      <c r="J22" s="144"/>
    </row>
    <row r="23" spans="2:10" ht="15">
      <c r="B23" s="41"/>
      <c r="C23" s="121" t="s">
        <v>25</v>
      </c>
      <c r="D23" s="88">
        <v>7894</v>
      </c>
      <c r="E23" s="88">
        <v>122</v>
      </c>
      <c r="F23" s="143">
        <v>15.454775779072714</v>
      </c>
      <c r="G23" s="88">
        <v>75</v>
      </c>
      <c r="H23" s="143">
        <v>9.500886749429947</v>
      </c>
      <c r="I23" s="88">
        <v>47</v>
      </c>
      <c r="J23" s="143">
        <v>5.953889029642767</v>
      </c>
    </row>
    <row r="24" spans="2:10" ht="15">
      <c r="B24" s="27" t="s">
        <v>103</v>
      </c>
      <c r="C24" s="121" t="s">
        <v>26</v>
      </c>
      <c r="D24" s="88">
        <v>5032</v>
      </c>
      <c r="E24" s="88">
        <v>83</v>
      </c>
      <c r="F24" s="143">
        <v>16.494435612082672</v>
      </c>
      <c r="G24" s="88">
        <v>55</v>
      </c>
      <c r="H24" s="143">
        <v>10.930047694753577</v>
      </c>
      <c r="I24" s="88">
        <v>28</v>
      </c>
      <c r="J24" s="143">
        <v>5.5643879173290935</v>
      </c>
    </row>
    <row r="25" spans="2:10" ht="15">
      <c r="B25" s="27" t="s">
        <v>60</v>
      </c>
      <c r="C25" s="121" t="s">
        <v>27</v>
      </c>
      <c r="D25" s="88">
        <v>2322</v>
      </c>
      <c r="E25" s="88">
        <v>33</v>
      </c>
      <c r="F25" s="143">
        <v>14.21188630490956</v>
      </c>
      <c r="G25" s="88">
        <v>16</v>
      </c>
      <c r="H25" s="143">
        <v>6.890611541774333</v>
      </c>
      <c r="I25" s="88">
        <v>17</v>
      </c>
      <c r="J25" s="143">
        <v>7.321274763135229</v>
      </c>
    </row>
    <row r="26" spans="2:10" ht="15">
      <c r="B26" s="41"/>
      <c r="C26" s="121" t="s">
        <v>59</v>
      </c>
      <c r="D26" s="88">
        <v>489</v>
      </c>
      <c r="E26" s="139">
        <v>6</v>
      </c>
      <c r="F26" s="143">
        <v>12.269938650306749</v>
      </c>
      <c r="G26" s="139">
        <v>4</v>
      </c>
      <c r="H26" s="143">
        <v>8.1799591002045</v>
      </c>
      <c r="I26" s="139">
        <v>2</v>
      </c>
      <c r="J26" s="143">
        <v>4.08997955010225</v>
      </c>
    </row>
    <row r="27" spans="2:10" ht="15">
      <c r="B27" s="41"/>
      <c r="C27" s="122"/>
      <c r="D27" s="88"/>
      <c r="E27" s="88"/>
      <c r="F27" s="144"/>
      <c r="G27" s="138"/>
      <c r="H27" s="144"/>
      <c r="I27" s="138"/>
      <c r="J27" s="144"/>
    </row>
    <row r="28" spans="2:10" ht="15">
      <c r="B28" s="41"/>
      <c r="C28" s="121" t="s">
        <v>25</v>
      </c>
      <c r="D28" s="88">
        <v>107406</v>
      </c>
      <c r="E28" s="88">
        <v>256</v>
      </c>
      <c r="F28" s="143">
        <v>2.383479507662514</v>
      </c>
      <c r="G28" s="88">
        <v>89</v>
      </c>
      <c r="H28" s="143">
        <v>0.8286315475857959</v>
      </c>
      <c r="I28" s="88">
        <v>167</v>
      </c>
      <c r="J28" s="143">
        <v>1.5548479600767182</v>
      </c>
    </row>
    <row r="29" spans="2:10" ht="15">
      <c r="B29" s="27" t="s">
        <v>61</v>
      </c>
      <c r="C29" s="121" t="s">
        <v>26</v>
      </c>
      <c r="D29" s="88">
        <v>81332</v>
      </c>
      <c r="E29" s="88">
        <v>145</v>
      </c>
      <c r="F29" s="143">
        <v>1.7828161117395367</v>
      </c>
      <c r="G29" s="88">
        <v>55</v>
      </c>
      <c r="H29" s="143">
        <v>0.6762405941081001</v>
      </c>
      <c r="I29" s="88">
        <v>90</v>
      </c>
      <c r="J29" s="143">
        <v>1.1065755176314367</v>
      </c>
    </row>
    <row r="30" spans="2:10" ht="15">
      <c r="B30" s="27" t="s">
        <v>60</v>
      </c>
      <c r="C30" s="121" t="s">
        <v>27</v>
      </c>
      <c r="D30" s="88">
        <v>19193</v>
      </c>
      <c r="E30" s="88">
        <v>88</v>
      </c>
      <c r="F30" s="143">
        <v>4.585004949721252</v>
      </c>
      <c r="G30" s="88">
        <v>23</v>
      </c>
      <c r="H30" s="143">
        <v>1.1983535664044183</v>
      </c>
      <c r="I30" s="88">
        <v>65</v>
      </c>
      <c r="J30" s="143">
        <v>3.386651383316834</v>
      </c>
    </row>
    <row r="31" spans="2:10" ht="15">
      <c r="B31" s="65"/>
      <c r="C31" s="123" t="s">
        <v>59</v>
      </c>
      <c r="D31" s="141">
        <v>6395</v>
      </c>
      <c r="E31" s="141">
        <v>12</v>
      </c>
      <c r="F31" s="150">
        <v>1.8764659890539483</v>
      </c>
      <c r="G31" s="142">
        <v>8</v>
      </c>
      <c r="H31" s="150">
        <v>1.2509773260359656</v>
      </c>
      <c r="I31" s="141">
        <v>4</v>
      </c>
      <c r="J31" s="150">
        <v>0.6254886630179828</v>
      </c>
    </row>
    <row r="32" spans="2:10" ht="65.25" customHeight="1">
      <c r="B32" s="199" t="s">
        <v>104</v>
      </c>
      <c r="C32" s="200"/>
      <c r="D32" s="200"/>
      <c r="E32" s="200"/>
      <c r="F32" s="200"/>
      <c r="G32" s="200"/>
      <c r="H32" s="200"/>
      <c r="I32" s="200"/>
      <c r="J32" s="200"/>
    </row>
    <row r="33" spans="2:10" ht="45.75" customHeight="1">
      <c r="B33" s="199" t="s">
        <v>142</v>
      </c>
      <c r="C33" s="200"/>
      <c r="D33" s="200"/>
      <c r="E33" s="200"/>
      <c r="F33" s="200"/>
      <c r="G33" s="200"/>
      <c r="H33" s="200"/>
      <c r="I33" s="200"/>
      <c r="J33" s="200"/>
    </row>
    <row r="34" spans="2:10" ht="29.25" customHeight="1">
      <c r="B34" s="210" t="s">
        <v>151</v>
      </c>
      <c r="C34" s="211"/>
      <c r="D34" s="211"/>
      <c r="E34" s="211"/>
      <c r="F34" s="211"/>
      <c r="G34" s="211"/>
      <c r="H34" s="211"/>
      <c r="I34" s="211"/>
      <c r="J34" s="211"/>
    </row>
    <row r="35" ht="15">
      <c r="B35" s="3" t="s">
        <v>82</v>
      </c>
    </row>
    <row r="41" ht="15">
      <c r="B41" s="93"/>
    </row>
  </sheetData>
  <sheetProtection/>
  <mergeCells count="6">
    <mergeCell ref="B32:J32"/>
    <mergeCell ref="B33:J33"/>
    <mergeCell ref="B34:J34"/>
    <mergeCell ref="B5:B7"/>
    <mergeCell ref="C5:C7"/>
    <mergeCell ref="D5:D7"/>
  </mergeCells>
  <printOptions horizontalCentered="1"/>
  <pageMargins left="0.25" right="0.25" top="1" bottom="1" header="0" footer="0"/>
  <pageSetup fitToHeight="1" fitToWidth="1"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G16" sqref="G16"/>
    </sheetView>
  </sheetViews>
  <sheetFormatPr defaultColWidth="9.00390625" defaultRowHeight="12.75"/>
  <cols>
    <col min="1" max="1" width="3.00390625" style="3" customWidth="1"/>
    <col min="2" max="2" width="23.50390625" style="3" customWidth="1"/>
    <col min="3" max="3" width="9.00390625" style="3" customWidth="1"/>
    <col min="4" max="4" width="6.00390625" style="3" customWidth="1"/>
    <col min="5" max="5" width="9.375" style="3" customWidth="1"/>
    <col min="6" max="6" width="8.125" style="3" customWidth="1"/>
    <col min="7" max="7" width="8.875" style="3" customWidth="1"/>
    <col min="8" max="8" width="5.375" style="3" customWidth="1"/>
    <col min="9" max="9" width="8.75390625" style="3" customWidth="1"/>
    <col min="10" max="10" width="6.75390625" style="3" customWidth="1"/>
    <col min="11" max="11" width="8.75390625" style="3" customWidth="1"/>
    <col min="12" max="12" width="5.75390625" style="3" customWidth="1"/>
    <col min="13" max="13" width="8.875" style="3" customWidth="1"/>
    <col min="14" max="14" width="6.875" style="3" customWidth="1"/>
    <col min="15" max="16384" width="9.00390625" style="3" customWidth="1"/>
  </cols>
  <sheetData>
    <row r="1" ht="15.75">
      <c r="A1" s="2"/>
    </row>
    <row r="2" spans="2:14" ht="15">
      <c r="B2" s="4" t="s">
        <v>62</v>
      </c>
      <c r="C2" s="5"/>
      <c r="D2" s="5"/>
      <c r="E2" s="5"/>
      <c r="F2" s="5"/>
      <c r="G2" s="5"/>
      <c r="H2" s="5"/>
      <c r="I2" s="5"/>
      <c r="J2" s="5"/>
      <c r="K2" s="5"/>
      <c r="L2" s="5"/>
      <c r="M2" s="5"/>
      <c r="N2" s="5"/>
    </row>
    <row r="3" spans="2:14" ht="19.5" customHeight="1">
      <c r="B3" s="207" t="s">
        <v>138</v>
      </c>
      <c r="C3" s="207"/>
      <c r="D3" s="207"/>
      <c r="E3" s="207"/>
      <c r="F3" s="207"/>
      <c r="G3" s="207"/>
      <c r="H3" s="207"/>
      <c r="I3" s="207"/>
      <c r="J3" s="207"/>
      <c r="K3" s="207"/>
      <c r="L3" s="207"/>
      <c r="M3" s="207"/>
      <c r="N3" s="207"/>
    </row>
    <row r="4" spans="2:14" ht="17.25" customHeight="1">
      <c r="B4" s="207" t="s">
        <v>139</v>
      </c>
      <c r="C4" s="207"/>
      <c r="D4" s="207"/>
      <c r="E4" s="207"/>
      <c r="F4" s="207"/>
      <c r="G4" s="207"/>
      <c r="H4" s="207"/>
      <c r="I4" s="207"/>
      <c r="J4" s="207"/>
      <c r="K4" s="207"/>
      <c r="L4" s="207"/>
      <c r="M4" s="207"/>
      <c r="N4" s="207"/>
    </row>
    <row r="5" spans="2:14" ht="15">
      <c r="B5" s="4" t="s">
        <v>147</v>
      </c>
      <c r="C5" s="5"/>
      <c r="D5" s="5"/>
      <c r="E5" s="5"/>
      <c r="F5" s="5"/>
      <c r="G5" s="5"/>
      <c r="H5" s="5"/>
      <c r="I5" s="5"/>
      <c r="J5" s="5"/>
      <c r="K5" s="5"/>
      <c r="L5" s="5"/>
      <c r="M5" s="5"/>
      <c r="N5" s="5"/>
    </row>
    <row r="6" spans="2:14" ht="18" customHeight="1">
      <c r="B6" s="187" t="s">
        <v>127</v>
      </c>
      <c r="C6" s="109" t="s">
        <v>25</v>
      </c>
      <c r="D6" s="110"/>
      <c r="E6" s="110"/>
      <c r="F6" s="110"/>
      <c r="G6" s="109" t="s">
        <v>26</v>
      </c>
      <c r="H6" s="110"/>
      <c r="I6" s="110"/>
      <c r="J6" s="110"/>
      <c r="K6" s="109" t="s">
        <v>27</v>
      </c>
      <c r="L6" s="110"/>
      <c r="M6" s="110"/>
      <c r="N6" s="110"/>
    </row>
    <row r="7" spans="2:14" ht="15.75" customHeight="1">
      <c r="B7" s="214"/>
      <c r="C7" s="109" t="s">
        <v>67</v>
      </c>
      <c r="D7" s="110"/>
      <c r="E7" s="109" t="s">
        <v>68</v>
      </c>
      <c r="F7" s="110"/>
      <c r="G7" s="109" t="s">
        <v>67</v>
      </c>
      <c r="H7" s="110"/>
      <c r="I7" s="109" t="s">
        <v>68</v>
      </c>
      <c r="J7" s="110"/>
      <c r="K7" s="109" t="s">
        <v>67</v>
      </c>
      <c r="L7" s="110"/>
      <c r="M7" s="109" t="s">
        <v>68</v>
      </c>
      <c r="N7" s="110"/>
    </row>
    <row r="8" spans="2:14" ht="16.5" customHeight="1">
      <c r="B8" s="215"/>
      <c r="C8" s="111" t="s">
        <v>23</v>
      </c>
      <c r="D8" s="111" t="s">
        <v>24</v>
      </c>
      <c r="E8" s="111" t="s">
        <v>23</v>
      </c>
      <c r="F8" s="111" t="s">
        <v>24</v>
      </c>
      <c r="G8" s="111" t="s">
        <v>23</v>
      </c>
      <c r="H8" s="111" t="s">
        <v>24</v>
      </c>
      <c r="I8" s="111" t="s">
        <v>23</v>
      </c>
      <c r="J8" s="111" t="s">
        <v>24</v>
      </c>
      <c r="K8" s="111" t="s">
        <v>23</v>
      </c>
      <c r="L8" s="111" t="s">
        <v>24</v>
      </c>
      <c r="M8" s="111" t="s">
        <v>23</v>
      </c>
      <c r="N8" s="111" t="s">
        <v>24</v>
      </c>
    </row>
    <row r="9" spans="2:14" ht="31.5" customHeight="1">
      <c r="B9" s="112" t="s">
        <v>120</v>
      </c>
      <c r="C9" s="58">
        <v>17</v>
      </c>
      <c r="D9" s="154">
        <v>0.70338036327527</v>
      </c>
      <c r="E9" s="58">
        <v>28</v>
      </c>
      <c r="F9" s="114">
        <v>0.30478512648582745</v>
      </c>
      <c r="G9" s="58">
        <v>12</v>
      </c>
      <c r="H9" s="82">
        <v>0.6176652254478073</v>
      </c>
      <c r="I9" s="58">
        <v>15</v>
      </c>
      <c r="J9" s="82">
        <v>0.22354028195880896</v>
      </c>
      <c r="K9" s="58">
        <v>4</v>
      </c>
      <c r="L9" s="113">
        <v>1.0298661174047374</v>
      </c>
      <c r="M9" s="58">
        <v>12</v>
      </c>
      <c r="N9" s="82">
        <v>0.6587615283267457</v>
      </c>
    </row>
    <row r="10" spans="2:14" ht="18" customHeight="1">
      <c r="B10" s="58" t="s">
        <v>121</v>
      </c>
      <c r="C10" s="58">
        <v>42</v>
      </c>
      <c r="D10" s="154">
        <v>1.7377632504447846</v>
      </c>
      <c r="E10" s="58">
        <v>134</v>
      </c>
      <c r="F10" s="114">
        <v>1.45861453389646</v>
      </c>
      <c r="G10" s="58">
        <v>31</v>
      </c>
      <c r="H10" s="82">
        <v>1.5956351657401688</v>
      </c>
      <c r="I10" s="58">
        <v>85</v>
      </c>
      <c r="J10" s="82">
        <v>1.266728264433251</v>
      </c>
      <c r="K10" s="58">
        <v>11</v>
      </c>
      <c r="L10" s="113">
        <v>2.8321318228630274</v>
      </c>
      <c r="M10" s="58">
        <v>34</v>
      </c>
      <c r="N10" s="82">
        <v>1.8664909969257795</v>
      </c>
    </row>
    <row r="11" spans="2:14" s="78" customFormat="1" ht="54" customHeight="1">
      <c r="B11" s="112" t="s">
        <v>122</v>
      </c>
      <c r="C11" s="58">
        <v>36</v>
      </c>
      <c r="D11" s="154">
        <v>1.489511357524101</v>
      </c>
      <c r="E11" s="58">
        <v>132</v>
      </c>
      <c r="F11" s="114">
        <v>1.436844167718901</v>
      </c>
      <c r="G11" s="58">
        <v>22</v>
      </c>
      <c r="H11" s="82">
        <v>1.1323862466543133</v>
      </c>
      <c r="I11" s="58">
        <v>57</v>
      </c>
      <c r="J11" s="82">
        <v>0.849453071443474</v>
      </c>
      <c r="K11" s="58">
        <v>14</v>
      </c>
      <c r="L11" s="113">
        <v>3.604531410916581</v>
      </c>
      <c r="M11" s="58">
        <v>62</v>
      </c>
      <c r="N11" s="82">
        <v>3.403601229688186</v>
      </c>
    </row>
    <row r="12" spans="2:14" ht="32.25" customHeight="1">
      <c r="B12" s="112" t="s">
        <v>123</v>
      </c>
      <c r="C12" s="58">
        <v>6</v>
      </c>
      <c r="D12" s="154">
        <v>0.24825189292068353</v>
      </c>
      <c r="E12" s="58">
        <v>16</v>
      </c>
      <c r="F12" s="114">
        <v>0.17416292942047285</v>
      </c>
      <c r="G12" s="58">
        <v>2</v>
      </c>
      <c r="H12" s="82">
        <v>0.10294420424130121</v>
      </c>
      <c r="I12" s="58">
        <v>10</v>
      </c>
      <c r="J12" s="82">
        <v>0.149026854639206</v>
      </c>
      <c r="K12" s="170">
        <v>4</v>
      </c>
      <c r="L12" s="113">
        <v>1.0298661174047374</v>
      </c>
      <c r="M12" s="58">
        <v>6</v>
      </c>
      <c r="N12" s="82">
        <v>0.32938076416337286</v>
      </c>
    </row>
    <row r="13" spans="2:14" ht="33" customHeight="1">
      <c r="B13" s="112" t="s">
        <v>124</v>
      </c>
      <c r="C13" s="58">
        <v>6</v>
      </c>
      <c r="D13" s="154">
        <v>0.24825189292068353</v>
      </c>
      <c r="E13" s="58">
        <v>35</v>
      </c>
      <c r="F13" s="114">
        <v>0.38098140810728437</v>
      </c>
      <c r="G13" s="58">
        <v>3</v>
      </c>
      <c r="H13" s="82">
        <v>0.15441630636195183</v>
      </c>
      <c r="I13" s="58">
        <v>18</v>
      </c>
      <c r="J13" s="82">
        <v>0.26824833835057077</v>
      </c>
      <c r="K13" s="58">
        <v>1</v>
      </c>
      <c r="L13" s="113">
        <v>0.25746652935118436</v>
      </c>
      <c r="M13" s="58">
        <v>2</v>
      </c>
      <c r="N13" s="82">
        <v>0.10979358805445763</v>
      </c>
    </row>
    <row r="14" spans="2:14" ht="29.25" customHeight="1">
      <c r="B14" s="112" t="s">
        <v>125</v>
      </c>
      <c r="C14" s="58">
        <v>17</v>
      </c>
      <c r="D14" s="154">
        <v>0.70338036327527</v>
      </c>
      <c r="E14" s="58">
        <v>45</v>
      </c>
      <c r="F14" s="114">
        <v>0.48983323899507986</v>
      </c>
      <c r="G14" s="58">
        <v>11</v>
      </c>
      <c r="H14" s="82">
        <v>0.5661931233271567</v>
      </c>
      <c r="I14" s="58">
        <v>21</v>
      </c>
      <c r="J14" s="82">
        <v>0.31295639474233256</v>
      </c>
      <c r="K14" s="58">
        <v>6</v>
      </c>
      <c r="L14" s="113">
        <v>1.544799176107106</v>
      </c>
      <c r="M14" s="58">
        <v>20</v>
      </c>
      <c r="N14" s="82">
        <v>1.0979358805445762</v>
      </c>
    </row>
    <row r="15" spans="2:14" ht="18" customHeight="1">
      <c r="B15" s="115" t="s">
        <v>126</v>
      </c>
      <c r="C15" s="115">
        <v>32</v>
      </c>
      <c r="D15" s="154">
        <v>1.324010095576979</v>
      </c>
      <c r="E15" s="58">
        <v>40</v>
      </c>
      <c r="F15" s="114">
        <v>0.4354073235511821</v>
      </c>
      <c r="G15" s="58">
        <v>19</v>
      </c>
      <c r="H15" s="82">
        <v>0.9779699402923615</v>
      </c>
      <c r="I15" s="58">
        <v>18</v>
      </c>
      <c r="J15" s="82">
        <v>0.26824833835057077</v>
      </c>
      <c r="K15" s="58">
        <v>13</v>
      </c>
      <c r="L15" s="113">
        <v>3.3470648815653963</v>
      </c>
      <c r="M15" s="58">
        <v>23</v>
      </c>
      <c r="N15" s="82">
        <v>1.2626262626262628</v>
      </c>
    </row>
    <row r="16" spans="2:14" ht="18" customHeight="1">
      <c r="B16" s="116" t="s">
        <v>33</v>
      </c>
      <c r="C16" s="58">
        <v>72</v>
      </c>
      <c r="D16" s="154">
        <v>2.979022715048202</v>
      </c>
      <c r="E16" s="58">
        <v>189</v>
      </c>
      <c r="F16" s="114">
        <v>2.0572996037793354</v>
      </c>
      <c r="G16" s="58">
        <v>38</v>
      </c>
      <c r="H16" s="82">
        <v>1.955939880584723</v>
      </c>
      <c r="I16" s="58">
        <v>97</v>
      </c>
      <c r="J16" s="82">
        <v>1.445560490000298</v>
      </c>
      <c r="K16" s="58">
        <v>37</v>
      </c>
      <c r="L16" s="113">
        <v>9.52626158599382</v>
      </c>
      <c r="M16" s="58">
        <v>89</v>
      </c>
      <c r="N16" s="82">
        <v>4.885814668423364</v>
      </c>
    </row>
    <row r="17" spans="2:14" ht="19.5" customHeight="1">
      <c r="B17" s="117" t="s">
        <v>34</v>
      </c>
      <c r="C17" s="118">
        <v>228</v>
      </c>
      <c r="D17" s="120">
        <v>9.433571930985973</v>
      </c>
      <c r="E17" s="60">
        <v>619</v>
      </c>
      <c r="F17" s="66">
        <v>6.737928331954543</v>
      </c>
      <c r="G17" s="60">
        <v>138</v>
      </c>
      <c r="H17" s="120">
        <v>7.103150092649783</v>
      </c>
      <c r="I17" s="60">
        <v>321</v>
      </c>
      <c r="J17" s="120">
        <v>4.783762033918513</v>
      </c>
      <c r="K17" s="118">
        <v>80</v>
      </c>
      <c r="L17" s="119">
        <v>20.59732234809475</v>
      </c>
      <c r="M17" s="60">
        <v>248</v>
      </c>
      <c r="N17" s="120">
        <v>13.614404918752744</v>
      </c>
    </row>
    <row r="18" spans="2:14" ht="76.5" customHeight="1">
      <c r="B18" s="199" t="s">
        <v>105</v>
      </c>
      <c r="C18" s="200"/>
      <c r="D18" s="200"/>
      <c r="E18" s="200"/>
      <c r="F18" s="200"/>
      <c r="G18" s="200"/>
      <c r="H18" s="200"/>
      <c r="I18" s="200"/>
      <c r="J18" s="200"/>
      <c r="K18" s="200"/>
      <c r="L18" s="200"/>
      <c r="M18" s="200"/>
      <c r="N18" s="200"/>
    </row>
    <row r="19" spans="2:14" ht="42" customHeight="1">
      <c r="B19" s="199" t="s">
        <v>85</v>
      </c>
      <c r="C19" s="200"/>
      <c r="D19" s="200"/>
      <c r="E19" s="200"/>
      <c r="F19" s="200"/>
      <c r="G19" s="200"/>
      <c r="H19" s="200"/>
      <c r="I19" s="200"/>
      <c r="J19" s="200"/>
      <c r="K19" s="200"/>
      <c r="L19" s="200"/>
      <c r="M19" s="200"/>
      <c r="N19" s="200"/>
    </row>
    <row r="20" spans="2:14" ht="36" customHeight="1">
      <c r="B20" s="199" t="s">
        <v>151</v>
      </c>
      <c r="C20" s="200"/>
      <c r="D20" s="200"/>
      <c r="E20" s="200"/>
      <c r="F20" s="200"/>
      <c r="G20" s="200"/>
      <c r="H20" s="200"/>
      <c r="I20" s="200"/>
      <c r="J20" s="200"/>
      <c r="K20" s="200"/>
      <c r="L20" s="200"/>
      <c r="M20" s="200"/>
      <c r="N20" s="200"/>
    </row>
    <row r="23" spans="2:6" ht="15">
      <c r="B23" s="70"/>
      <c r="C23" s="152"/>
      <c r="D23" s="151"/>
      <c r="E23" s="153"/>
      <c r="F23" s="153"/>
    </row>
    <row r="24" spans="3:7" ht="15">
      <c r="C24" s="151"/>
      <c r="D24" s="161"/>
      <c r="E24" s="161"/>
      <c r="F24" s="161"/>
      <c r="G24" s="70"/>
    </row>
    <row r="25" spans="3:6" ht="15">
      <c r="C25" s="151"/>
      <c r="D25" s="161"/>
      <c r="E25" s="161"/>
      <c r="F25" s="161"/>
    </row>
    <row r="26" spans="3:6" ht="15">
      <c r="C26" s="151"/>
      <c r="D26" s="161"/>
      <c r="E26" s="161"/>
      <c r="F26" s="161"/>
    </row>
  </sheetData>
  <sheetProtection/>
  <mergeCells count="6">
    <mergeCell ref="B20:N20"/>
    <mergeCell ref="B6:B8"/>
    <mergeCell ref="B3:N3"/>
    <mergeCell ref="B4:N4"/>
    <mergeCell ref="B18:N18"/>
    <mergeCell ref="B19:N19"/>
  </mergeCells>
  <printOptions horizontalCentered="1"/>
  <pageMargins left="0.5" right="0.25" top="1" bottom="1" header="0" footer="0"/>
  <pageSetup fitToHeight="1" fitToWidth="1" orientation="portrait" scale="84" r:id="rId1"/>
</worksheet>
</file>

<file path=xl/worksheets/sheet12.xml><?xml version="1.0" encoding="utf-8"?>
<worksheet xmlns="http://schemas.openxmlformats.org/spreadsheetml/2006/main" xmlns:r="http://schemas.openxmlformats.org/officeDocument/2006/relationships">
  <dimension ref="A1:N54"/>
  <sheetViews>
    <sheetView zoomScalePageLayoutView="0" workbookViewId="0" topLeftCell="A1">
      <selection activeCell="G11" sqref="G11"/>
    </sheetView>
  </sheetViews>
  <sheetFormatPr defaultColWidth="9.00390625" defaultRowHeight="12.75"/>
  <cols>
    <col min="1" max="1" width="2.75390625" style="3" customWidth="1"/>
    <col min="2" max="2" width="10.375" style="3" customWidth="1"/>
    <col min="3" max="3" width="11.00390625" style="3" customWidth="1"/>
    <col min="4" max="4" width="10.375" style="3" customWidth="1"/>
    <col min="5" max="5" width="10.50390625" style="3" customWidth="1"/>
    <col min="6" max="6" width="11.625" style="3" customWidth="1"/>
    <col min="7" max="7" width="10.25390625" style="3" customWidth="1"/>
    <col min="8" max="8" width="10.375" style="3" customWidth="1"/>
    <col min="9" max="9" width="8.75390625" style="3" customWidth="1"/>
    <col min="10" max="10" width="9.50390625" style="3" customWidth="1"/>
    <col min="11" max="11" width="10.375" style="3" customWidth="1"/>
    <col min="12" max="12" width="7.625" style="3" customWidth="1"/>
    <col min="13" max="13" width="10.25390625" style="3" customWidth="1"/>
    <col min="14" max="14" width="10.50390625" style="3" customWidth="1"/>
    <col min="15" max="16384" width="9.00390625" style="3" customWidth="1"/>
  </cols>
  <sheetData>
    <row r="1" ht="15.75">
      <c r="A1" s="2"/>
    </row>
    <row r="2" spans="2:14" ht="15">
      <c r="B2" s="4" t="s">
        <v>63</v>
      </c>
      <c r="C2" s="5"/>
      <c r="D2" s="5"/>
      <c r="E2" s="5"/>
      <c r="F2" s="5"/>
      <c r="G2" s="5"/>
      <c r="H2" s="5"/>
      <c r="I2" s="5"/>
      <c r="J2" s="5"/>
      <c r="K2" s="5"/>
      <c r="L2" s="5"/>
      <c r="M2" s="5"/>
      <c r="N2" s="5"/>
    </row>
    <row r="3" spans="2:14" ht="17.25" customHeight="1">
      <c r="B3" s="207" t="s">
        <v>137</v>
      </c>
      <c r="C3" s="207"/>
      <c r="D3" s="207"/>
      <c r="E3" s="207"/>
      <c r="F3" s="207"/>
      <c r="G3" s="207"/>
      <c r="H3" s="207"/>
      <c r="I3" s="207"/>
      <c r="J3" s="207"/>
      <c r="K3" s="207"/>
      <c r="L3" s="207"/>
      <c r="M3" s="207"/>
      <c r="N3" s="207"/>
    </row>
    <row r="4" spans="2:14" ht="15">
      <c r="B4" s="4" t="s">
        <v>147</v>
      </c>
      <c r="C4" s="5"/>
      <c r="D4" s="5"/>
      <c r="E4" s="5"/>
      <c r="F4" s="5"/>
      <c r="G4" s="5"/>
      <c r="H4" s="5"/>
      <c r="I4" s="5"/>
      <c r="J4" s="5"/>
      <c r="K4" s="5"/>
      <c r="L4" s="5"/>
      <c r="M4" s="5"/>
      <c r="N4" s="5"/>
    </row>
    <row r="5" spans="2:14" ht="17.25" customHeight="1">
      <c r="B5" s="205" t="s">
        <v>106</v>
      </c>
      <c r="C5" s="36" t="s">
        <v>25</v>
      </c>
      <c r="D5" s="76"/>
      <c r="E5" s="37"/>
      <c r="F5" s="38" t="s">
        <v>26</v>
      </c>
      <c r="G5" s="76"/>
      <c r="H5" s="37"/>
      <c r="I5" s="38" t="s">
        <v>27</v>
      </c>
      <c r="J5" s="76"/>
      <c r="K5" s="37"/>
      <c r="L5" s="38" t="s">
        <v>38</v>
      </c>
      <c r="M5" s="76"/>
      <c r="N5" s="37"/>
    </row>
    <row r="6" spans="2:14" ht="47.25" customHeight="1">
      <c r="B6" s="216"/>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18" customHeight="1">
      <c r="B7" s="100" t="s">
        <v>39</v>
      </c>
      <c r="C7" s="118">
        <v>117997</v>
      </c>
      <c r="D7" s="79">
        <v>1166</v>
      </c>
      <c r="E7" s="80">
        <v>9.881607159504055</v>
      </c>
      <c r="F7" s="118">
        <v>87869</v>
      </c>
      <c r="G7" s="79">
        <v>653</v>
      </c>
      <c r="H7" s="80">
        <v>7.431517372452173</v>
      </c>
      <c r="I7" s="118">
        <v>22522</v>
      </c>
      <c r="J7" s="79">
        <v>412</v>
      </c>
      <c r="K7" s="80">
        <v>18.293224402806146</v>
      </c>
      <c r="L7" s="118">
        <v>7021</v>
      </c>
      <c r="M7" s="79">
        <v>74</v>
      </c>
      <c r="N7" s="120">
        <v>10.539809143996582</v>
      </c>
    </row>
    <row r="8" spans="2:14" ht="14.25" customHeight="1">
      <c r="B8" s="27" t="s">
        <v>40</v>
      </c>
      <c r="C8" s="134">
        <v>137</v>
      </c>
      <c r="D8" s="134">
        <v>4</v>
      </c>
      <c r="E8" s="103">
        <v>29.197080291970803</v>
      </c>
      <c r="F8" s="134">
        <v>42</v>
      </c>
      <c r="G8" s="135">
        <v>1</v>
      </c>
      <c r="H8" s="103">
        <v>23.809523809523807</v>
      </c>
      <c r="I8" s="134">
        <v>86</v>
      </c>
      <c r="J8" s="135">
        <v>3</v>
      </c>
      <c r="K8" s="103">
        <v>34.883720930232556</v>
      </c>
      <c r="L8" s="134">
        <v>7</v>
      </c>
      <c r="M8" s="135">
        <v>0</v>
      </c>
      <c r="N8" s="103">
        <v>0</v>
      </c>
    </row>
    <row r="9" spans="2:14" ht="14.25" customHeight="1">
      <c r="B9" s="27" t="s">
        <v>41</v>
      </c>
      <c r="C9" s="135">
        <v>11784</v>
      </c>
      <c r="D9" s="135">
        <v>131</v>
      </c>
      <c r="E9" s="103">
        <v>11.116768499660557</v>
      </c>
      <c r="F9" s="135">
        <v>6679</v>
      </c>
      <c r="G9" s="135">
        <v>49</v>
      </c>
      <c r="H9" s="103">
        <v>7.336427608923492</v>
      </c>
      <c r="I9" s="135">
        <v>4584</v>
      </c>
      <c r="J9" s="135">
        <v>72</v>
      </c>
      <c r="K9" s="103">
        <v>15.706806282722512</v>
      </c>
      <c r="L9" s="135">
        <v>467</v>
      </c>
      <c r="M9" s="135">
        <v>8</v>
      </c>
      <c r="N9" s="103">
        <v>17.130620985010708</v>
      </c>
    </row>
    <row r="10" spans="2:14" ht="14.25" customHeight="1">
      <c r="B10" s="27" t="s">
        <v>42</v>
      </c>
      <c r="C10" s="135">
        <v>28599</v>
      </c>
      <c r="D10" s="135">
        <v>274</v>
      </c>
      <c r="E10" s="103">
        <v>9.580754571838176</v>
      </c>
      <c r="F10" s="135">
        <v>20032</v>
      </c>
      <c r="G10" s="135">
        <v>152</v>
      </c>
      <c r="H10" s="103">
        <v>7.587859424920127</v>
      </c>
      <c r="I10" s="135">
        <v>7256</v>
      </c>
      <c r="J10" s="135">
        <v>109</v>
      </c>
      <c r="K10" s="103">
        <v>15.022050716648291</v>
      </c>
      <c r="L10" s="135">
        <v>1167</v>
      </c>
      <c r="M10" s="135">
        <v>11</v>
      </c>
      <c r="N10" s="103">
        <v>9.425878320479864</v>
      </c>
    </row>
    <row r="11" spans="2:14" ht="14.25" customHeight="1">
      <c r="B11" s="27" t="s">
        <v>43</v>
      </c>
      <c r="C11" s="135">
        <v>34685</v>
      </c>
      <c r="D11" s="135">
        <v>302</v>
      </c>
      <c r="E11" s="103">
        <v>8.70693383306905</v>
      </c>
      <c r="F11" s="135">
        <v>27321</v>
      </c>
      <c r="G11" s="135">
        <v>180</v>
      </c>
      <c r="H11" s="103">
        <v>6.5883386406061275</v>
      </c>
      <c r="I11" s="135">
        <v>5149</v>
      </c>
      <c r="J11" s="135">
        <v>97</v>
      </c>
      <c r="K11" s="103">
        <v>18.838609438725964</v>
      </c>
      <c r="L11" s="135">
        <v>2053</v>
      </c>
      <c r="M11" s="135">
        <v>21</v>
      </c>
      <c r="N11" s="103">
        <v>10.228933268387726</v>
      </c>
    </row>
    <row r="12" spans="2:14" ht="14.25" customHeight="1">
      <c r="B12" s="27" t="s">
        <v>64</v>
      </c>
      <c r="C12" s="135">
        <v>39954</v>
      </c>
      <c r="D12" s="135">
        <v>385</v>
      </c>
      <c r="E12" s="103">
        <v>9.636081493717777</v>
      </c>
      <c r="F12" s="135">
        <v>31589</v>
      </c>
      <c r="G12" s="135">
        <v>232</v>
      </c>
      <c r="H12" s="103">
        <v>7.344328722023489</v>
      </c>
      <c r="I12" s="135">
        <v>5048</v>
      </c>
      <c r="J12" s="135">
        <v>107</v>
      </c>
      <c r="K12" s="103">
        <v>21.19651347068146</v>
      </c>
      <c r="L12" s="135">
        <v>3119</v>
      </c>
      <c r="M12" s="135">
        <v>30</v>
      </c>
      <c r="N12" s="103">
        <v>9.618467457518435</v>
      </c>
    </row>
    <row r="13" spans="2:14" ht="14.25" customHeight="1">
      <c r="B13" s="101" t="s">
        <v>45</v>
      </c>
      <c r="C13" s="84">
        <v>2818</v>
      </c>
      <c r="D13" s="84">
        <v>52</v>
      </c>
      <c r="E13" s="150">
        <v>18.4528034066714</v>
      </c>
      <c r="F13" s="84">
        <v>2201</v>
      </c>
      <c r="G13" s="84">
        <v>35</v>
      </c>
      <c r="H13" s="150">
        <v>15.90186278964107</v>
      </c>
      <c r="I13" s="84">
        <v>388</v>
      </c>
      <c r="J13" s="84">
        <v>13</v>
      </c>
      <c r="K13" s="150">
        <v>33.50515463917526</v>
      </c>
      <c r="L13" s="84">
        <v>208</v>
      </c>
      <c r="M13" s="84">
        <v>4</v>
      </c>
      <c r="N13" s="150">
        <v>19.230769230769234</v>
      </c>
    </row>
    <row r="14" spans="2:14" ht="15.75" hidden="1" thickBot="1">
      <c r="B14" s="87" t="s">
        <v>46</v>
      </c>
      <c r="C14" s="88">
        <f aca="true" t="shared" si="0" ref="C7:C14">C54</f>
        <v>0</v>
      </c>
      <c r="D14" s="89">
        <v>110</v>
      </c>
      <c r="E14" s="90">
        <f>C14/D14*1000</f>
        <v>0</v>
      </c>
      <c r="F14" s="89">
        <v>56</v>
      </c>
      <c r="G14" s="89">
        <f>19+50</f>
        <v>69</v>
      </c>
      <c r="H14" s="90">
        <f>F14/G14*1000</f>
        <v>811.5942028985507</v>
      </c>
      <c r="I14" s="89">
        <v>27</v>
      </c>
      <c r="J14" s="88">
        <f aca="true" t="shared" si="1" ref="J7:J14">J43</f>
        <v>0</v>
      </c>
      <c r="K14" s="102" t="e">
        <f>I14/J14*1000</f>
        <v>#DIV/0!</v>
      </c>
      <c r="L14" s="89">
        <f>0+1</f>
        <v>1</v>
      </c>
      <c r="M14" s="89">
        <f>0+1</f>
        <v>1</v>
      </c>
      <c r="N14" s="103">
        <f aca="true" t="shared" si="2" ref="N7:N14">M14/L14*1000</f>
        <v>1000</v>
      </c>
    </row>
    <row r="15" spans="2:14" ht="63.75" customHeight="1">
      <c r="B15" s="199" t="s">
        <v>107</v>
      </c>
      <c r="C15" s="200"/>
      <c r="D15" s="200"/>
      <c r="E15" s="200"/>
      <c r="F15" s="200"/>
      <c r="G15" s="200"/>
      <c r="H15" s="200"/>
      <c r="I15" s="200"/>
      <c r="J15" s="200"/>
      <c r="K15" s="200"/>
      <c r="L15" s="200"/>
      <c r="M15" s="200"/>
      <c r="N15" s="200"/>
    </row>
    <row r="16" spans="2:14" ht="31.5" customHeight="1">
      <c r="B16" s="199" t="s">
        <v>85</v>
      </c>
      <c r="C16" s="200"/>
      <c r="D16" s="200"/>
      <c r="E16" s="200"/>
      <c r="F16" s="200"/>
      <c r="G16" s="200"/>
      <c r="H16" s="200"/>
      <c r="I16" s="200"/>
      <c r="J16" s="200"/>
      <c r="K16" s="200"/>
      <c r="L16" s="200"/>
      <c r="M16" s="200"/>
      <c r="N16" s="200"/>
    </row>
    <row r="17" spans="2:14" ht="27" customHeight="1">
      <c r="B17" s="199" t="s">
        <v>152</v>
      </c>
      <c r="C17" s="200"/>
      <c r="D17" s="200"/>
      <c r="E17" s="200"/>
      <c r="F17" s="200"/>
      <c r="G17" s="200"/>
      <c r="H17" s="200"/>
      <c r="I17" s="200"/>
      <c r="J17" s="200"/>
      <c r="K17" s="200"/>
      <c r="L17" s="200"/>
      <c r="M17" s="200"/>
      <c r="N17" s="200"/>
    </row>
    <row r="18" ht="18">
      <c r="B18" s="104"/>
    </row>
    <row r="19" ht="18">
      <c r="B19" s="104"/>
    </row>
    <row r="22" spans="4:12" ht="15">
      <c r="D22" s="93"/>
      <c r="H22" s="181"/>
      <c r="I22" s="182"/>
      <c r="J22" s="181"/>
      <c r="K22" s="181"/>
      <c r="L22" s="181"/>
    </row>
    <row r="23" spans="3:12" ht="15">
      <c r="C23" s="94"/>
      <c r="D23" s="94"/>
      <c r="E23" s="94"/>
      <c r="F23" s="94"/>
      <c r="H23" s="183"/>
      <c r="I23" s="183"/>
      <c r="J23" s="183"/>
      <c r="K23" s="183"/>
      <c r="L23" s="181"/>
    </row>
    <row r="24" spans="2:12" ht="15">
      <c r="B24" s="94"/>
      <c r="C24" s="96"/>
      <c r="G24" s="94"/>
      <c r="H24" s="71"/>
      <c r="I24" s="174"/>
      <c r="J24" s="174"/>
      <c r="K24" s="217"/>
      <c r="L24" s="181"/>
    </row>
    <row r="25" spans="2:12" ht="15">
      <c r="B25" s="93"/>
      <c r="C25" s="105"/>
      <c r="D25" s="96"/>
      <c r="E25" s="96"/>
      <c r="F25" s="96"/>
      <c r="G25" s="93"/>
      <c r="H25" s="174"/>
      <c r="I25" s="174"/>
      <c r="J25" s="174"/>
      <c r="K25" s="218"/>
      <c r="L25" s="181"/>
    </row>
    <row r="26" spans="2:12" ht="15">
      <c r="B26" s="93"/>
      <c r="C26" s="105"/>
      <c r="D26" s="96"/>
      <c r="E26" s="96"/>
      <c r="F26" s="96"/>
      <c r="G26" s="93"/>
      <c r="H26" s="174"/>
      <c r="I26" s="174"/>
      <c r="J26" s="174"/>
      <c r="K26" s="71"/>
      <c r="L26" s="181"/>
    </row>
    <row r="27" spans="2:12" ht="15">
      <c r="B27" s="93"/>
      <c r="C27" s="105"/>
      <c r="D27" s="96"/>
      <c r="E27" s="96"/>
      <c r="F27" s="96"/>
      <c r="G27" s="93"/>
      <c r="H27" s="174"/>
      <c r="I27" s="174"/>
      <c r="J27" s="174"/>
      <c r="K27" s="71"/>
      <c r="L27" s="181"/>
    </row>
    <row r="28" spans="2:12" ht="15">
      <c r="B28" s="93"/>
      <c r="C28" s="105"/>
      <c r="D28" s="96"/>
      <c r="E28" s="96"/>
      <c r="F28" s="96"/>
      <c r="G28" s="93"/>
      <c r="H28" s="174"/>
      <c r="I28" s="174"/>
      <c r="J28" s="174"/>
      <c r="K28" s="71"/>
      <c r="L28" s="181"/>
    </row>
    <row r="29" spans="2:12" ht="15">
      <c r="B29" s="93"/>
      <c r="C29" s="105"/>
      <c r="D29" s="96"/>
      <c r="E29" s="96"/>
      <c r="F29" s="96"/>
      <c r="G29" s="93"/>
      <c r="H29" s="174"/>
      <c r="I29" s="174"/>
      <c r="J29" s="174"/>
      <c r="K29" s="71"/>
      <c r="L29" s="181"/>
    </row>
    <row r="30" spans="2:12" ht="15">
      <c r="B30" s="93"/>
      <c r="C30" s="105"/>
      <c r="D30" s="96"/>
      <c r="E30" s="96"/>
      <c r="F30" s="96"/>
      <c r="G30" s="93"/>
      <c r="H30" s="174"/>
      <c r="I30" s="174"/>
      <c r="J30" s="174"/>
      <c r="K30" s="218"/>
      <c r="L30" s="181"/>
    </row>
    <row r="31" spans="2:14" ht="15">
      <c r="B31" s="93"/>
      <c r="C31" s="105"/>
      <c r="D31" s="97"/>
      <c r="E31" s="96"/>
      <c r="F31" s="96"/>
      <c r="G31" s="93"/>
      <c r="H31" s="184"/>
      <c r="I31" s="184"/>
      <c r="J31" s="184"/>
      <c r="K31" s="185"/>
      <c r="L31" s="186"/>
      <c r="M31" s="97"/>
      <c r="N31" s="106"/>
    </row>
    <row r="32" spans="8:12" ht="15">
      <c r="H32" s="219"/>
      <c r="I32" s="219"/>
      <c r="J32" s="219"/>
      <c r="K32" s="219"/>
      <c r="L32" s="181"/>
    </row>
    <row r="33" spans="3:13" ht="15">
      <c r="C33" s="97"/>
      <c r="D33" s="97"/>
      <c r="H33" s="95"/>
      <c r="I33" s="95"/>
      <c r="J33" s="95"/>
      <c r="K33" s="95"/>
      <c r="M33" s="97"/>
    </row>
    <row r="34" spans="4:13" ht="15">
      <c r="D34" s="93"/>
      <c r="I34" s="93"/>
      <c r="M34" s="97"/>
    </row>
    <row r="35" spans="3:13" ht="15">
      <c r="C35" s="94"/>
      <c r="D35" s="94"/>
      <c r="E35" s="94"/>
      <c r="F35" s="94"/>
      <c r="H35" s="94"/>
      <c r="I35" s="94"/>
      <c r="J35" s="94"/>
      <c r="K35" s="94"/>
      <c r="M35" s="97"/>
    </row>
    <row r="36" spans="2:13" ht="15">
      <c r="B36" s="94"/>
      <c r="C36" s="96"/>
      <c r="D36" s="96"/>
      <c r="E36" s="96"/>
      <c r="F36" s="96"/>
      <c r="G36" s="94"/>
      <c r="H36" s="97"/>
      <c r="I36" s="97"/>
      <c r="J36" s="97"/>
      <c r="K36" s="97"/>
      <c r="M36" s="97"/>
    </row>
    <row r="37" spans="2:14" ht="15">
      <c r="B37" s="93"/>
      <c r="C37" s="97"/>
      <c r="D37" s="97"/>
      <c r="E37" s="96"/>
      <c r="F37" s="96"/>
      <c r="G37" s="93"/>
      <c r="H37" s="97"/>
      <c r="I37" s="97"/>
      <c r="J37" s="97"/>
      <c r="K37" s="97"/>
      <c r="M37" s="97"/>
      <c r="N37" s="106"/>
    </row>
    <row r="38" spans="2:13" ht="15">
      <c r="B38" s="93"/>
      <c r="C38" s="97"/>
      <c r="D38" s="97"/>
      <c r="E38" s="96"/>
      <c r="F38" s="96"/>
      <c r="G38" s="93"/>
      <c r="H38" s="97"/>
      <c r="I38" s="97"/>
      <c r="J38" s="97"/>
      <c r="K38" s="97"/>
      <c r="M38" s="97"/>
    </row>
    <row r="39" spans="2:14" ht="15">
      <c r="B39" s="93"/>
      <c r="C39" s="97"/>
      <c r="D39" s="97"/>
      <c r="E39" s="96"/>
      <c r="F39" s="96"/>
      <c r="G39" s="93"/>
      <c r="H39" s="97"/>
      <c r="I39" s="97"/>
      <c r="J39" s="97"/>
      <c r="K39" s="97"/>
      <c r="M39" s="97"/>
      <c r="N39" s="106"/>
    </row>
    <row r="40" spans="2:13" ht="15">
      <c r="B40" s="93"/>
      <c r="C40" s="97"/>
      <c r="D40" s="97"/>
      <c r="E40" s="96"/>
      <c r="F40" s="96"/>
      <c r="G40" s="93"/>
      <c r="H40" s="97"/>
      <c r="I40" s="97"/>
      <c r="J40" s="97"/>
      <c r="K40" s="97"/>
      <c r="M40" s="97"/>
    </row>
    <row r="41" spans="2:13" ht="15">
      <c r="B41" s="93"/>
      <c r="C41" s="97"/>
      <c r="D41" s="97"/>
      <c r="E41" s="96"/>
      <c r="F41" s="96"/>
      <c r="G41" s="93"/>
      <c r="H41" s="97"/>
      <c r="I41" s="97"/>
      <c r="J41" s="97"/>
      <c r="K41" s="97"/>
      <c r="M41" s="97"/>
    </row>
    <row r="42" spans="2:11" ht="15">
      <c r="B42" s="93"/>
      <c r="C42" s="96"/>
      <c r="D42" s="96"/>
      <c r="E42" s="96"/>
      <c r="F42" s="96"/>
      <c r="G42" s="93"/>
      <c r="H42" s="97"/>
      <c r="I42" s="97"/>
      <c r="J42" s="97"/>
      <c r="K42" s="97"/>
    </row>
    <row r="43" spans="2:11" ht="15">
      <c r="B43" s="93"/>
      <c r="C43" s="96"/>
      <c r="D43" s="96"/>
      <c r="E43" s="96"/>
      <c r="F43" s="96"/>
      <c r="G43" s="93"/>
      <c r="H43" s="97"/>
      <c r="I43" s="97"/>
      <c r="J43" s="97"/>
      <c r="K43" s="97"/>
    </row>
    <row r="44" ht="15">
      <c r="G44" s="107"/>
    </row>
    <row r="45" ht="15">
      <c r="D45" s="93"/>
    </row>
    <row r="46" spans="3:6" ht="15">
      <c r="C46" s="108"/>
      <c r="D46" s="108"/>
      <c r="E46" s="108"/>
      <c r="F46" s="108"/>
    </row>
    <row r="47" spans="2:6" ht="15">
      <c r="B47" s="94"/>
      <c r="C47" s="97"/>
      <c r="D47" s="97"/>
      <c r="E47" s="97"/>
      <c r="F47" s="97"/>
    </row>
    <row r="48" spans="2:6" ht="15">
      <c r="B48" s="93"/>
      <c r="C48" s="97"/>
      <c r="D48" s="97"/>
      <c r="E48" s="97"/>
      <c r="F48" s="97"/>
    </row>
    <row r="49" spans="2:6" ht="15">
      <c r="B49" s="93"/>
      <c r="C49" s="97"/>
      <c r="D49" s="97"/>
      <c r="E49" s="97"/>
      <c r="F49" s="97"/>
    </row>
    <row r="50" spans="2:6" ht="15">
      <c r="B50" s="93"/>
      <c r="C50" s="97"/>
      <c r="D50" s="97"/>
      <c r="E50" s="97"/>
      <c r="F50" s="97"/>
    </row>
    <row r="51" spans="2:6" ht="15">
      <c r="B51" s="93"/>
      <c r="C51" s="97"/>
      <c r="D51" s="97"/>
      <c r="E51" s="97"/>
      <c r="F51" s="97"/>
    </row>
    <row r="52" spans="2:6" ht="15">
      <c r="B52" s="93"/>
      <c r="C52" s="97"/>
      <c r="D52" s="97"/>
      <c r="E52" s="97"/>
      <c r="F52" s="97"/>
    </row>
    <row r="53" spans="2:6" ht="15">
      <c r="B53" s="93"/>
      <c r="C53" s="97"/>
      <c r="D53" s="97"/>
      <c r="E53" s="97"/>
      <c r="F53" s="97"/>
    </row>
    <row r="54" spans="2:6" ht="15">
      <c r="B54" s="93"/>
      <c r="C54" s="97"/>
      <c r="D54" s="97"/>
      <c r="E54" s="97"/>
      <c r="F54" s="97"/>
    </row>
  </sheetData>
  <sheetProtection/>
  <mergeCells count="5">
    <mergeCell ref="B3:N3"/>
    <mergeCell ref="B15:N15"/>
    <mergeCell ref="B16:N16"/>
    <mergeCell ref="B17:N17"/>
    <mergeCell ref="B5:B6"/>
  </mergeCells>
  <printOptions horizontalCentered="1"/>
  <pageMargins left="0" right="0" top="1" bottom="1" header="0" footer="0"/>
  <pageSetup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B1" sqref="B1"/>
    </sheetView>
  </sheetViews>
  <sheetFormatPr defaultColWidth="9.00390625" defaultRowHeight="12.75"/>
  <cols>
    <col min="1" max="1" width="2.625" style="3" customWidth="1"/>
    <col min="2" max="2" width="14.25390625" style="3" customWidth="1"/>
    <col min="3" max="3" width="10.625" style="3" customWidth="1"/>
    <col min="4" max="4" width="9.25390625" style="3" customWidth="1"/>
    <col min="5" max="5" width="11.75390625" style="3" customWidth="1"/>
    <col min="6" max="6" width="9.25390625" style="3" customWidth="1"/>
    <col min="7" max="7" width="9.50390625" style="3" customWidth="1"/>
    <col min="8" max="8" width="11.00390625" style="3" customWidth="1"/>
    <col min="9" max="9" width="9.00390625" style="3" bestFit="1" customWidth="1"/>
    <col min="10" max="10" width="9.25390625" style="3" customWidth="1"/>
    <col min="11" max="11" width="10.50390625" style="3" customWidth="1"/>
    <col min="12" max="12" width="7.75390625" style="3" customWidth="1"/>
    <col min="13" max="13" width="9.375" style="3" customWidth="1"/>
    <col min="14" max="14" width="10.50390625" style="3" customWidth="1"/>
    <col min="15" max="16384" width="9.00390625" style="3" customWidth="1"/>
  </cols>
  <sheetData>
    <row r="1" ht="15.75">
      <c r="A1" s="2"/>
    </row>
    <row r="2" spans="2:14" ht="15">
      <c r="B2" s="4" t="s">
        <v>65</v>
      </c>
      <c r="C2" s="5"/>
      <c r="D2" s="5"/>
      <c r="E2" s="5"/>
      <c r="F2" s="5"/>
      <c r="G2" s="5"/>
      <c r="H2" s="5"/>
      <c r="I2" s="5"/>
      <c r="J2" s="5"/>
      <c r="K2" s="5"/>
      <c r="L2" s="5"/>
      <c r="M2" s="5"/>
      <c r="N2" s="5"/>
    </row>
    <row r="3" spans="2:14" ht="18" customHeight="1">
      <c r="B3" s="207" t="s">
        <v>136</v>
      </c>
      <c r="C3" s="207"/>
      <c r="D3" s="207"/>
      <c r="E3" s="207"/>
      <c r="F3" s="207"/>
      <c r="G3" s="207"/>
      <c r="H3" s="207"/>
      <c r="I3" s="207"/>
      <c r="J3" s="207"/>
      <c r="K3" s="207"/>
      <c r="L3" s="207"/>
      <c r="M3" s="207"/>
      <c r="N3" s="207"/>
    </row>
    <row r="4" spans="2:14" ht="15">
      <c r="B4" s="4" t="s">
        <v>147</v>
      </c>
      <c r="C4" s="5"/>
      <c r="D4" s="5"/>
      <c r="E4" s="5"/>
      <c r="F4" s="5"/>
      <c r="G4" s="5"/>
      <c r="H4" s="5"/>
      <c r="I4" s="5"/>
      <c r="J4" s="5"/>
      <c r="K4" s="5"/>
      <c r="L4" s="5"/>
      <c r="M4" s="5"/>
      <c r="N4" s="5"/>
    </row>
    <row r="5" spans="2:14" ht="18.75" customHeight="1">
      <c r="B5" s="205" t="s">
        <v>108</v>
      </c>
      <c r="C5" s="36" t="s">
        <v>25</v>
      </c>
      <c r="D5" s="76"/>
      <c r="E5" s="37"/>
      <c r="F5" s="38" t="s">
        <v>26</v>
      </c>
      <c r="G5" s="76"/>
      <c r="H5" s="37"/>
      <c r="I5" s="38" t="s">
        <v>27</v>
      </c>
      <c r="J5" s="76"/>
      <c r="K5" s="37"/>
      <c r="L5" s="38" t="s">
        <v>38</v>
      </c>
      <c r="M5" s="76"/>
      <c r="N5" s="37"/>
    </row>
    <row r="6" spans="2:14" ht="43.5" customHeight="1">
      <c r="B6" s="216"/>
      <c r="C6" s="77" t="s">
        <v>117</v>
      </c>
      <c r="D6" s="77" t="s">
        <v>118</v>
      </c>
      <c r="E6" s="77" t="s">
        <v>119</v>
      </c>
      <c r="F6" s="77" t="s">
        <v>117</v>
      </c>
      <c r="G6" s="77" t="s">
        <v>118</v>
      </c>
      <c r="H6" s="77" t="s">
        <v>119</v>
      </c>
      <c r="I6" s="77" t="s">
        <v>117</v>
      </c>
      <c r="J6" s="77" t="s">
        <v>118</v>
      </c>
      <c r="K6" s="77" t="s">
        <v>119</v>
      </c>
      <c r="L6" s="77" t="s">
        <v>117</v>
      </c>
      <c r="M6" s="77" t="s">
        <v>118</v>
      </c>
      <c r="N6" s="77" t="s">
        <v>119</v>
      </c>
    </row>
    <row r="7" spans="2:14" s="78" customFormat="1" ht="21" customHeight="1">
      <c r="B7" s="60" t="s">
        <v>49</v>
      </c>
      <c r="C7" s="79">
        <v>117997</v>
      </c>
      <c r="D7" s="79">
        <v>1166</v>
      </c>
      <c r="E7" s="80">
        <v>9.881607159504055</v>
      </c>
      <c r="F7" s="79">
        <v>87869</v>
      </c>
      <c r="G7" s="79">
        <v>653</v>
      </c>
      <c r="H7" s="80">
        <v>7.431517372452173</v>
      </c>
      <c r="I7" s="79">
        <v>22522</v>
      </c>
      <c r="J7" s="79">
        <v>412</v>
      </c>
      <c r="K7" s="80">
        <v>18.293224402806146</v>
      </c>
      <c r="L7" s="79">
        <v>7021</v>
      </c>
      <c r="M7" s="79">
        <v>74</v>
      </c>
      <c r="N7" s="80">
        <v>10.539809143996582</v>
      </c>
    </row>
    <row r="8" spans="2:14" s="78" customFormat="1" ht="24" customHeight="1">
      <c r="B8" s="58" t="s">
        <v>50</v>
      </c>
      <c r="C8" s="134">
        <v>80079</v>
      </c>
      <c r="D8" s="156">
        <v>587</v>
      </c>
      <c r="E8" s="82">
        <v>7.330261366900186</v>
      </c>
      <c r="F8" s="134">
        <v>63219</v>
      </c>
      <c r="G8" s="156">
        <v>365</v>
      </c>
      <c r="H8" s="82">
        <v>5.773580727312991</v>
      </c>
      <c r="I8" s="134">
        <v>11808</v>
      </c>
      <c r="J8" s="156">
        <v>172</v>
      </c>
      <c r="K8" s="82">
        <v>14.566395663956639</v>
      </c>
      <c r="L8" s="134">
        <v>4714</v>
      </c>
      <c r="M8" s="156">
        <v>42</v>
      </c>
      <c r="N8" s="169">
        <v>8.909630886720407</v>
      </c>
    </row>
    <row r="9" spans="2:14" s="78" customFormat="1" ht="24" customHeight="1">
      <c r="B9" s="58" t="s">
        <v>51</v>
      </c>
      <c r="C9" s="135">
        <v>25276</v>
      </c>
      <c r="D9" s="135">
        <v>260</v>
      </c>
      <c r="E9" s="82">
        <v>10.286437727488527</v>
      </c>
      <c r="F9" s="135">
        <v>17612</v>
      </c>
      <c r="G9" s="81">
        <v>152</v>
      </c>
      <c r="H9" s="82">
        <v>8.630479218714514</v>
      </c>
      <c r="I9" s="135">
        <v>6067</v>
      </c>
      <c r="J9" s="81">
        <v>83</v>
      </c>
      <c r="K9" s="82">
        <v>13.680567001813086</v>
      </c>
      <c r="L9" s="135">
        <v>1472</v>
      </c>
      <c r="M9" s="81">
        <v>20</v>
      </c>
      <c r="N9" s="82">
        <v>13.58695652173913</v>
      </c>
    </row>
    <row r="10" spans="2:14" s="78" customFormat="1" ht="24" customHeight="1">
      <c r="B10" s="83" t="s">
        <v>52</v>
      </c>
      <c r="C10" s="84">
        <v>9545</v>
      </c>
      <c r="D10" s="84">
        <v>297</v>
      </c>
      <c r="E10" s="86">
        <v>31.115767417496073</v>
      </c>
      <c r="F10" s="84">
        <v>5694</v>
      </c>
      <c r="G10" s="85">
        <v>126</v>
      </c>
      <c r="H10" s="86">
        <v>22.12855637513172</v>
      </c>
      <c r="I10" s="84">
        <v>3132</v>
      </c>
      <c r="J10" s="85">
        <v>145</v>
      </c>
      <c r="K10" s="86">
        <v>46.29629629629629</v>
      </c>
      <c r="L10" s="84">
        <v>611</v>
      </c>
      <c r="M10" s="85">
        <v>12</v>
      </c>
      <c r="N10" s="86">
        <v>19.639934533551553</v>
      </c>
    </row>
    <row r="11" spans="2:14" ht="15.75" hidden="1" thickBot="1">
      <c r="B11" s="87" t="s">
        <v>53</v>
      </c>
      <c r="C11" s="88">
        <f>I36</f>
        <v>0</v>
      </c>
      <c r="D11" s="89">
        <f>713+108</f>
        <v>821</v>
      </c>
      <c r="E11" s="90">
        <f>C11/D11*1000</f>
        <v>0</v>
      </c>
      <c r="F11" s="89">
        <v>67</v>
      </c>
      <c r="G11" s="88">
        <f>D45</f>
        <v>0</v>
      </c>
      <c r="H11" s="90" t="e">
        <f>F11/G11*1000</f>
        <v>#DIV/0!</v>
      </c>
      <c r="I11" s="88">
        <f>K36</f>
        <v>0</v>
      </c>
      <c r="J11" s="89">
        <f>300+46</f>
        <v>346</v>
      </c>
      <c r="K11" s="90">
        <f>I11/J11*1000</f>
        <v>0</v>
      </c>
      <c r="L11" s="91">
        <f>0+1</f>
        <v>1</v>
      </c>
      <c r="M11" s="89">
        <f>20+1</f>
        <v>21</v>
      </c>
      <c r="N11" s="92" t="s">
        <v>29</v>
      </c>
    </row>
    <row r="12" spans="2:14" ht="93" customHeight="1">
      <c r="B12" s="199" t="s">
        <v>109</v>
      </c>
      <c r="C12" s="199"/>
      <c r="D12" s="199"/>
      <c r="E12" s="199"/>
      <c r="F12" s="199"/>
      <c r="G12" s="199"/>
      <c r="H12" s="199"/>
      <c r="I12" s="199"/>
      <c r="J12" s="199"/>
      <c r="K12" s="199"/>
      <c r="L12" s="199"/>
      <c r="M12" s="199"/>
      <c r="N12" s="199"/>
    </row>
    <row r="13" spans="2:14" ht="35.25" customHeight="1">
      <c r="B13" s="199" t="s">
        <v>85</v>
      </c>
      <c r="C13" s="200"/>
      <c r="D13" s="200"/>
      <c r="E13" s="200"/>
      <c r="F13" s="200"/>
      <c r="G13" s="200"/>
      <c r="H13" s="200"/>
      <c r="I13" s="200"/>
      <c r="J13" s="200"/>
      <c r="K13" s="200"/>
      <c r="L13" s="200"/>
      <c r="M13" s="200"/>
      <c r="N13" s="200"/>
    </row>
    <row r="14" spans="2:14" ht="15">
      <c r="B14" s="197" t="s">
        <v>149</v>
      </c>
      <c r="C14" s="198"/>
      <c r="D14" s="198"/>
      <c r="E14" s="198"/>
      <c r="F14" s="198"/>
      <c r="G14" s="198"/>
      <c r="H14" s="198"/>
      <c r="I14" s="198"/>
      <c r="J14" s="198"/>
      <c r="K14" s="198"/>
      <c r="L14" s="198"/>
      <c r="M14" s="198"/>
      <c r="N14" s="198"/>
    </row>
    <row r="18" ht="15">
      <c r="B18" s="93"/>
    </row>
    <row r="20" spans="4:10" ht="15">
      <c r="D20" s="93"/>
      <c r="J20" s="93"/>
    </row>
    <row r="21" spans="3:12" ht="15">
      <c r="C21" s="94"/>
      <c r="D21" s="94"/>
      <c r="E21" s="94"/>
      <c r="F21" s="94"/>
      <c r="I21" s="94"/>
      <c r="J21" s="94"/>
      <c r="K21" s="94"/>
      <c r="L21" s="94"/>
    </row>
    <row r="22" spans="2:12" ht="15">
      <c r="B22" s="94"/>
      <c r="C22" s="95"/>
      <c r="D22" s="96"/>
      <c r="E22" s="96"/>
      <c r="F22" s="96"/>
      <c r="H22" s="94"/>
      <c r="I22" s="174"/>
      <c r="J22" s="174"/>
      <c r="K22" s="174"/>
      <c r="L22" s="97"/>
    </row>
    <row r="23" spans="3:12" ht="15">
      <c r="C23" s="98"/>
      <c r="I23" s="70"/>
      <c r="J23" s="70"/>
      <c r="K23" s="70"/>
      <c r="L23" s="70"/>
    </row>
    <row r="24" spans="2:12" ht="15">
      <c r="B24" s="93"/>
      <c r="C24" s="95"/>
      <c r="D24" s="95"/>
      <c r="E24" s="95"/>
      <c r="F24" s="95"/>
      <c r="H24" s="93"/>
      <c r="I24" s="174"/>
      <c r="J24" s="174"/>
      <c r="K24" s="174"/>
      <c r="L24" s="97"/>
    </row>
    <row r="25" spans="2:12" ht="15">
      <c r="B25" s="93"/>
      <c r="C25" s="95"/>
      <c r="D25" s="95"/>
      <c r="E25" s="95"/>
      <c r="F25" s="95"/>
      <c r="H25" s="93"/>
      <c r="I25" s="174"/>
      <c r="J25" s="174"/>
      <c r="K25" s="174"/>
      <c r="L25" s="97"/>
    </row>
    <row r="26" spans="2:12" ht="15">
      <c r="B26" s="93"/>
      <c r="C26" s="95"/>
      <c r="D26" s="95"/>
      <c r="E26" s="95"/>
      <c r="F26" s="95"/>
      <c r="H26" s="93"/>
      <c r="I26" s="174"/>
      <c r="J26" s="174"/>
      <c r="K26" s="174"/>
      <c r="L26" s="97"/>
    </row>
    <row r="27" spans="2:12" ht="15">
      <c r="B27" s="93"/>
      <c r="C27" s="95"/>
      <c r="D27" s="95"/>
      <c r="E27" s="95"/>
      <c r="F27" s="95"/>
      <c r="H27" s="93"/>
      <c r="I27" s="174"/>
      <c r="J27" s="174"/>
      <c r="K27" s="174"/>
      <c r="L27" s="97"/>
    </row>
    <row r="28" ht="15">
      <c r="C28" s="99"/>
    </row>
    <row r="29" spans="4:10" ht="15">
      <c r="D29" s="93"/>
      <c r="J29" s="93"/>
    </row>
    <row r="30" spans="3:12" ht="15">
      <c r="C30" s="94"/>
      <c r="D30" s="94"/>
      <c r="E30" s="94"/>
      <c r="F30" s="94"/>
      <c r="I30" s="94"/>
      <c r="J30" s="94"/>
      <c r="K30" s="94"/>
      <c r="L30" s="94"/>
    </row>
    <row r="31" spans="2:12" ht="15">
      <c r="B31" s="94"/>
      <c r="C31" s="96"/>
      <c r="D31" s="96"/>
      <c r="E31" s="96"/>
      <c r="F31" s="96"/>
      <c r="H31" s="94"/>
      <c r="I31" s="97"/>
      <c r="J31" s="97"/>
      <c r="K31" s="97"/>
      <c r="L31" s="97"/>
    </row>
    <row r="32" spans="9:12" ht="15">
      <c r="I32" s="70"/>
      <c r="J32" s="70"/>
      <c r="K32" s="70"/>
      <c r="L32" s="70"/>
    </row>
    <row r="33" spans="2:12" ht="15">
      <c r="B33" s="93"/>
      <c r="C33" s="96"/>
      <c r="D33" s="96"/>
      <c r="E33" s="96"/>
      <c r="F33" s="96"/>
      <c r="H33" s="93"/>
      <c r="I33" s="97"/>
      <c r="J33" s="97"/>
      <c r="K33" s="97"/>
      <c r="L33" s="97"/>
    </row>
    <row r="34" spans="2:12" ht="15">
      <c r="B34" s="93"/>
      <c r="C34" s="96"/>
      <c r="D34" s="96"/>
      <c r="E34" s="96"/>
      <c r="F34" s="96"/>
      <c r="H34" s="93"/>
      <c r="I34" s="97"/>
      <c r="J34" s="97"/>
      <c r="K34" s="97"/>
      <c r="L34" s="97"/>
    </row>
    <row r="35" spans="2:12" ht="15">
      <c r="B35" s="93"/>
      <c r="C35" s="96"/>
      <c r="D35" s="96"/>
      <c r="E35" s="96"/>
      <c r="F35" s="96"/>
      <c r="H35" s="93"/>
      <c r="I35" s="97"/>
      <c r="J35" s="97"/>
      <c r="K35" s="97"/>
      <c r="L35" s="97"/>
    </row>
    <row r="36" spans="2:12" ht="15">
      <c r="B36" s="93"/>
      <c r="C36" s="96"/>
      <c r="D36" s="96"/>
      <c r="E36" s="96"/>
      <c r="F36" s="96"/>
      <c r="H36" s="93"/>
      <c r="I36" s="97"/>
      <c r="J36" s="97"/>
      <c r="K36" s="97"/>
      <c r="L36" s="97"/>
    </row>
    <row r="38" ht="15">
      <c r="D38" s="93"/>
    </row>
    <row r="39" spans="3:6" ht="15">
      <c r="C39" s="94"/>
      <c r="D39" s="94"/>
      <c r="E39" s="94"/>
      <c r="F39" s="94"/>
    </row>
    <row r="40" spans="2:6" ht="15">
      <c r="B40" s="94"/>
      <c r="C40" s="97"/>
      <c r="D40" s="96"/>
      <c r="E40" s="96"/>
      <c r="F40" s="96"/>
    </row>
    <row r="42" spans="2:6" ht="15">
      <c r="B42" s="93"/>
      <c r="C42" s="96"/>
      <c r="D42" s="96"/>
      <c r="E42" s="96"/>
      <c r="F42" s="96"/>
    </row>
    <row r="43" spans="2:6" ht="15">
      <c r="B43" s="93"/>
      <c r="C43" s="96"/>
      <c r="D43" s="96"/>
      <c r="E43" s="96"/>
      <c r="F43" s="96"/>
    </row>
    <row r="44" spans="2:6" ht="15">
      <c r="B44" s="93"/>
      <c r="C44" s="96"/>
      <c r="D44" s="96"/>
      <c r="E44" s="96"/>
      <c r="F44" s="96"/>
    </row>
    <row r="45" spans="2:6" ht="15">
      <c r="B45" s="93"/>
      <c r="C45" s="96"/>
      <c r="D45" s="96"/>
      <c r="E45" s="96"/>
      <c r="F45" s="96"/>
    </row>
  </sheetData>
  <sheetProtection/>
  <mergeCells count="5">
    <mergeCell ref="B3:N3"/>
    <mergeCell ref="B12:N12"/>
    <mergeCell ref="B13:N13"/>
    <mergeCell ref="B14:N14"/>
    <mergeCell ref="B5:B6"/>
  </mergeCells>
  <printOptions horizontalCentered="1"/>
  <pageMargins left="0.25" right="0.25" top="1" bottom="1" header="0.17" footer="0"/>
  <pageSetup fitToHeight="1" fitToWidth="1" orientation="landscape" scale="99"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B1:M36"/>
  <sheetViews>
    <sheetView zoomScalePageLayoutView="0" workbookViewId="0" topLeftCell="A1">
      <selection activeCell="A1" sqref="A1"/>
    </sheetView>
  </sheetViews>
  <sheetFormatPr defaultColWidth="9.625" defaultRowHeight="12.75"/>
  <cols>
    <col min="1" max="1" width="4.25390625" style="3" customWidth="1"/>
    <col min="2" max="2" width="10.75390625" style="3" customWidth="1"/>
    <col min="3" max="3" width="5.875" style="3" customWidth="1"/>
    <col min="4" max="4" width="8.875" style="3" customWidth="1"/>
    <col min="5" max="5" width="8.625" style="3" customWidth="1"/>
    <col min="6" max="6" width="5.875" style="3" customWidth="1"/>
    <col min="7" max="16384" width="9.625" style="3" customWidth="1"/>
  </cols>
  <sheetData>
    <row r="1" ht="15.75">
      <c r="B1" s="2"/>
    </row>
    <row r="2" spans="2:6" ht="15">
      <c r="B2" s="4" t="s">
        <v>0</v>
      </c>
      <c r="C2" s="5"/>
      <c r="D2" s="5"/>
      <c r="E2" s="5"/>
      <c r="F2" s="5"/>
    </row>
    <row r="3" spans="2:6" ht="15.75">
      <c r="B3" s="6" t="s">
        <v>1</v>
      </c>
      <c r="C3" s="5"/>
      <c r="D3" s="5"/>
      <c r="E3" s="5"/>
      <c r="F3" s="5"/>
    </row>
    <row r="4" spans="2:6" ht="15">
      <c r="B4" s="4" t="s">
        <v>2</v>
      </c>
      <c r="C4" s="5"/>
      <c r="D4" s="5"/>
      <c r="E4" s="5"/>
      <c r="F4" s="5"/>
    </row>
    <row r="5" spans="2:6" ht="15">
      <c r="B5" s="4" t="s">
        <v>144</v>
      </c>
      <c r="C5" s="5"/>
      <c r="D5" s="5"/>
      <c r="E5" s="5"/>
      <c r="F5" s="5"/>
    </row>
    <row r="6" spans="2:6" ht="15">
      <c r="B6" s="7" t="s">
        <v>70</v>
      </c>
      <c r="C6" s="8"/>
      <c r="D6" s="187" t="s">
        <v>71</v>
      </c>
      <c r="E6" s="9" t="s">
        <v>72</v>
      </c>
      <c r="F6" s="10"/>
    </row>
    <row r="7" spans="2:6" ht="15">
      <c r="B7" s="11" t="s">
        <v>23</v>
      </c>
      <c r="C7" s="12" t="s">
        <v>24</v>
      </c>
      <c r="D7" s="188"/>
      <c r="E7" s="11" t="s">
        <v>23</v>
      </c>
      <c r="F7" s="11" t="s">
        <v>24</v>
      </c>
    </row>
    <row r="8" spans="2:6" ht="14.25" customHeight="1">
      <c r="B8" s="13">
        <v>103825</v>
      </c>
      <c r="C8" s="14">
        <f>B8/3632000*1000</f>
        <v>28.586178414096917</v>
      </c>
      <c r="D8" s="15">
        <v>1950</v>
      </c>
      <c r="E8" s="16">
        <v>4214</v>
      </c>
      <c r="F8" s="17">
        <f>E8/160055*1000</f>
        <v>26.328449595451563</v>
      </c>
    </row>
    <row r="9" spans="2:6" ht="14.25" customHeight="1">
      <c r="B9" s="13">
        <v>110873</v>
      </c>
      <c r="C9" s="14">
        <f>B9/4257850*1000</f>
        <v>26.03966790751201</v>
      </c>
      <c r="D9" s="15">
        <v>1960</v>
      </c>
      <c r="E9" s="18">
        <v>4704</v>
      </c>
      <c r="F9" s="19">
        <f>E9/195056*1000</f>
        <v>24.116151259125584</v>
      </c>
    </row>
    <row r="10" spans="2:6" ht="14.25" customHeight="1">
      <c r="B10" s="13">
        <v>74667</v>
      </c>
      <c r="C10" s="14">
        <v>20</v>
      </c>
      <c r="D10" s="15">
        <v>1970</v>
      </c>
      <c r="E10" s="18">
        <v>3492</v>
      </c>
      <c r="F10" s="19">
        <v>20.3</v>
      </c>
    </row>
    <row r="11" spans="2:6" ht="14.25" customHeight="1">
      <c r="B11" s="13">
        <v>45526</v>
      </c>
      <c r="C11" s="14">
        <v>12.6</v>
      </c>
      <c r="D11" s="15" t="s">
        <v>3</v>
      </c>
      <c r="E11" s="18">
        <v>1851</v>
      </c>
      <c r="F11" s="19">
        <v>12.8</v>
      </c>
    </row>
    <row r="12" spans="2:6" ht="14.25" customHeight="1">
      <c r="B12" s="13">
        <v>38351</v>
      </c>
      <c r="C12" s="14">
        <v>9.2</v>
      </c>
      <c r="D12" s="15" t="s">
        <v>4</v>
      </c>
      <c r="E12" s="18">
        <v>1638</v>
      </c>
      <c r="F12" s="19">
        <v>10.7</v>
      </c>
    </row>
    <row r="13" spans="2:6" ht="14.25" customHeight="1">
      <c r="B13" s="13">
        <v>36766</v>
      </c>
      <c r="C13" s="14">
        <v>8.9</v>
      </c>
      <c r="D13" s="15" t="s">
        <v>5</v>
      </c>
      <c r="E13" s="18">
        <v>1554</v>
      </c>
      <c r="F13" s="19">
        <v>10.4</v>
      </c>
    </row>
    <row r="14" spans="2:6" ht="14.25" customHeight="1">
      <c r="B14" s="13">
        <v>34628</v>
      </c>
      <c r="C14" s="14">
        <v>8.5</v>
      </c>
      <c r="D14" s="20">
        <v>1992</v>
      </c>
      <c r="E14" s="18">
        <v>1460</v>
      </c>
      <c r="F14" s="19">
        <v>10.2</v>
      </c>
    </row>
    <row r="15" spans="2:6" ht="14.25" customHeight="1">
      <c r="B15" s="13">
        <v>33466</v>
      </c>
      <c r="C15" s="14">
        <v>8.4</v>
      </c>
      <c r="D15" s="20">
        <v>1993</v>
      </c>
      <c r="E15" s="18">
        <v>1319</v>
      </c>
      <c r="F15" s="19">
        <v>9.5</v>
      </c>
    </row>
    <row r="16" spans="2:6" ht="14.25" customHeight="1">
      <c r="B16" s="13">
        <v>31710</v>
      </c>
      <c r="C16" s="14">
        <v>8</v>
      </c>
      <c r="D16" s="20">
        <v>1994</v>
      </c>
      <c r="E16" s="18">
        <v>1184</v>
      </c>
      <c r="F16" s="19">
        <v>8.6</v>
      </c>
    </row>
    <row r="17" spans="2:6" ht="14.25" customHeight="1">
      <c r="B17" s="13">
        <v>29583</v>
      </c>
      <c r="C17" s="14">
        <v>7.6</v>
      </c>
      <c r="D17" s="20">
        <v>1995</v>
      </c>
      <c r="E17" s="18">
        <v>1110</v>
      </c>
      <c r="F17" s="19">
        <v>8.3</v>
      </c>
    </row>
    <row r="18" spans="2:6" ht="14.25" customHeight="1">
      <c r="B18" s="13">
        <v>28487</v>
      </c>
      <c r="C18" s="14">
        <v>7.3</v>
      </c>
      <c r="D18" s="20">
        <v>1996</v>
      </c>
      <c r="E18" s="18">
        <v>1072</v>
      </c>
      <c r="F18" s="19">
        <v>8</v>
      </c>
    </row>
    <row r="19" spans="2:6" ht="14.25" customHeight="1">
      <c r="B19" s="13">
        <v>28045</v>
      </c>
      <c r="C19" s="14">
        <v>7.2</v>
      </c>
      <c r="D19" s="20">
        <v>1997</v>
      </c>
      <c r="E19" s="18">
        <v>1085</v>
      </c>
      <c r="F19" s="19">
        <v>8.1</v>
      </c>
    </row>
    <row r="20" spans="2:6" ht="14.25" customHeight="1">
      <c r="B20" s="13">
        <v>28371</v>
      </c>
      <c r="C20" s="14">
        <v>7.2</v>
      </c>
      <c r="D20" s="20">
        <v>1998</v>
      </c>
      <c r="E20" s="18">
        <v>1091</v>
      </c>
      <c r="F20" s="19">
        <v>8.16317368629769</v>
      </c>
    </row>
    <row r="21" spans="2:6" ht="14.25" customHeight="1">
      <c r="B21" s="21">
        <v>27953</v>
      </c>
      <c r="C21" s="14">
        <v>7.1</v>
      </c>
      <c r="D21" s="20">
        <v>1999</v>
      </c>
      <c r="E21" s="18">
        <v>1071</v>
      </c>
      <c r="F21" s="19">
        <f>E21/133429*1000</f>
        <v>8.026740813466338</v>
      </c>
    </row>
    <row r="22" spans="2:6" ht="14.25" customHeight="1">
      <c r="B22" s="21">
        <v>28035</v>
      </c>
      <c r="C22" s="68">
        <v>6.9</v>
      </c>
      <c r="D22" s="20">
        <v>2000</v>
      </c>
      <c r="E22" s="21">
        <v>1112</v>
      </c>
      <c r="F22" s="68">
        <f>E22/136048*1000</f>
        <v>8.17358579324944</v>
      </c>
    </row>
    <row r="23" spans="2:6" ht="14.25" customHeight="1">
      <c r="B23" s="73">
        <v>27568</v>
      </c>
      <c r="C23" s="74">
        <v>6.8</v>
      </c>
      <c r="D23" s="20">
        <v>2001</v>
      </c>
      <c r="E23" s="21">
        <v>1066</v>
      </c>
      <c r="F23" s="68">
        <f>E23/133247*1000</f>
        <v>8.000180116625515</v>
      </c>
    </row>
    <row r="24" spans="2:6" ht="14.25" customHeight="1">
      <c r="B24" s="73">
        <v>28034</v>
      </c>
      <c r="C24" s="74">
        <v>7</v>
      </c>
      <c r="D24" s="20">
        <v>2002</v>
      </c>
      <c r="E24" s="21">
        <v>1054</v>
      </c>
      <c r="F24" s="68">
        <f>E24/129518*1000</f>
        <v>8.13786500718047</v>
      </c>
    </row>
    <row r="25" spans="2:6" ht="14.25" customHeight="1">
      <c r="B25" s="73">
        <v>28025</v>
      </c>
      <c r="C25" s="74">
        <v>6.85</v>
      </c>
      <c r="D25" s="20">
        <v>2003</v>
      </c>
      <c r="E25" s="21">
        <v>1112</v>
      </c>
      <c r="F25" s="68">
        <f>E25/130850*1000</f>
        <v>8.49828047382499</v>
      </c>
    </row>
    <row r="26" spans="2:6" ht="14.25" customHeight="1">
      <c r="B26" s="73">
        <v>27936</v>
      </c>
      <c r="C26" s="74">
        <v>6.79</v>
      </c>
      <c r="D26" s="20">
        <v>2004</v>
      </c>
      <c r="E26" s="21">
        <v>984</v>
      </c>
      <c r="F26" s="68">
        <f>E26/129710*1000</f>
        <v>7.586153727546064</v>
      </c>
    </row>
    <row r="27" spans="2:6" ht="14.25" customHeight="1">
      <c r="B27" s="73">
        <v>28440</v>
      </c>
      <c r="C27" s="74">
        <v>6.87</v>
      </c>
      <c r="D27" s="20">
        <v>2005</v>
      </c>
      <c r="E27" s="21">
        <v>1013</v>
      </c>
      <c r="F27" s="68">
        <f>E27/127518*1000</f>
        <v>7.943976536645806</v>
      </c>
    </row>
    <row r="28" spans="2:6" ht="14.25" customHeight="1">
      <c r="B28" s="171">
        <v>28527</v>
      </c>
      <c r="C28" s="172">
        <v>6.7</v>
      </c>
      <c r="D28" s="20">
        <v>2006</v>
      </c>
      <c r="E28" s="21">
        <v>940</v>
      </c>
      <c r="F28" s="68">
        <f>E28/127537*1000</f>
        <v>7.370410155484291</v>
      </c>
    </row>
    <row r="29" spans="2:6" ht="14.25" customHeight="1">
      <c r="B29" s="171">
        <v>29138</v>
      </c>
      <c r="C29" s="172">
        <v>6.8</v>
      </c>
      <c r="D29" s="20">
        <v>2007</v>
      </c>
      <c r="E29" s="21">
        <v>997</v>
      </c>
      <c r="F29" s="68">
        <f>E29/125172*1000</f>
        <v>7.965040104815774</v>
      </c>
    </row>
    <row r="30" spans="2:6" ht="14.25" customHeight="1">
      <c r="B30" s="171">
        <v>28059</v>
      </c>
      <c r="C30" s="172">
        <v>6.6</v>
      </c>
      <c r="D30" s="20">
        <v>2008</v>
      </c>
      <c r="E30" s="21">
        <v>894</v>
      </c>
      <c r="F30" s="68">
        <f>E30/121231*1000</f>
        <v>7.374351444762478</v>
      </c>
    </row>
    <row r="31" spans="2:6" ht="14.25" customHeight="1">
      <c r="B31" s="171">
        <v>26412</v>
      </c>
      <c r="C31" s="172">
        <v>6.4</v>
      </c>
      <c r="D31" s="20">
        <v>2009</v>
      </c>
      <c r="E31" s="21">
        <v>881</v>
      </c>
      <c r="F31" s="68">
        <f>E31/117309*1000</f>
        <v>7.510080215499237</v>
      </c>
    </row>
    <row r="32" spans="2:6" ht="14.25" customHeight="1">
      <c r="B32" s="72"/>
      <c r="C32" s="69"/>
      <c r="D32" s="24"/>
      <c r="E32" s="22"/>
      <c r="F32" s="23"/>
    </row>
    <row r="33" spans="2:13" s="1" customFormat="1" ht="15" customHeight="1">
      <c r="B33" s="189" t="s">
        <v>81</v>
      </c>
      <c r="C33" s="189"/>
      <c r="D33" s="189"/>
      <c r="E33" s="189"/>
      <c r="F33" s="189"/>
      <c r="I33" s="190"/>
      <c r="J33" s="190"/>
      <c r="K33" s="190"/>
      <c r="L33" s="190"/>
      <c r="M33" s="190"/>
    </row>
    <row r="34" spans="2:13" s="1" customFormat="1" ht="67.5" customHeight="1">
      <c r="B34" s="190" t="s">
        <v>154</v>
      </c>
      <c r="C34" s="190"/>
      <c r="D34" s="190"/>
      <c r="E34" s="190"/>
      <c r="F34" s="190"/>
      <c r="I34" s="190"/>
      <c r="J34" s="190"/>
      <c r="K34" s="190"/>
      <c r="L34" s="190"/>
      <c r="M34" s="190"/>
    </row>
    <row r="35" ht="15">
      <c r="B35" s="3" t="s">
        <v>82</v>
      </c>
    </row>
    <row r="36" ht="15">
      <c r="B36" s="3" t="s">
        <v>83</v>
      </c>
    </row>
  </sheetData>
  <sheetProtection/>
  <mergeCells count="5">
    <mergeCell ref="D6:D7"/>
    <mergeCell ref="B33:F33"/>
    <mergeCell ref="B34:F34"/>
    <mergeCell ref="I33:M33"/>
    <mergeCell ref="I34:M34"/>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B1" sqref="B1:B16384"/>
    </sheetView>
  </sheetViews>
  <sheetFormatPr defaultColWidth="9.00390625" defaultRowHeight="12.75"/>
  <cols>
    <col min="1" max="1" width="4.50390625" style="3" customWidth="1"/>
    <col min="2" max="2" width="6.25390625" style="3" bestFit="1" customWidth="1"/>
    <col min="3" max="3" width="8.00390625" style="3" bestFit="1" customWidth="1"/>
    <col min="4" max="4" width="6.625" style="3" customWidth="1"/>
    <col min="5" max="5" width="8.00390625" style="3" bestFit="1" customWidth="1"/>
    <col min="6" max="6" width="6.625" style="3" customWidth="1"/>
    <col min="7" max="7" width="8.00390625" style="3" bestFit="1" customWidth="1"/>
    <col min="8" max="8" width="6.625" style="3" customWidth="1"/>
    <col min="9" max="9" width="8.00390625" style="3" bestFit="1" customWidth="1"/>
    <col min="10" max="10" width="6.625" style="3" customWidth="1"/>
    <col min="11" max="11" width="8.00390625" style="3" bestFit="1" customWidth="1"/>
    <col min="12" max="12" width="6.625" style="3" customWidth="1"/>
    <col min="13" max="16384" width="9.00390625" style="3" customWidth="1"/>
  </cols>
  <sheetData>
    <row r="1" spans="1:2" ht="15.75">
      <c r="A1" s="2"/>
      <c r="B1" s="25"/>
    </row>
    <row r="2" spans="2:12" ht="15">
      <c r="B2" s="4" t="s">
        <v>10</v>
      </c>
      <c r="C2" s="5"/>
      <c r="D2" s="5"/>
      <c r="E2" s="5"/>
      <c r="F2" s="5"/>
      <c r="G2" s="5"/>
      <c r="H2" s="5"/>
      <c r="I2" s="5"/>
      <c r="J2" s="5"/>
      <c r="K2" s="5"/>
      <c r="L2" s="5"/>
    </row>
    <row r="3" spans="2:12" ht="15.75">
      <c r="B3" s="6" t="s">
        <v>11</v>
      </c>
      <c r="C3" s="5"/>
      <c r="D3" s="5"/>
      <c r="E3" s="5"/>
      <c r="F3" s="5"/>
      <c r="G3" s="5"/>
      <c r="H3" s="5"/>
      <c r="I3" s="5"/>
      <c r="J3" s="5"/>
      <c r="K3" s="5"/>
      <c r="L3" s="5"/>
    </row>
    <row r="4" spans="2:12" ht="15">
      <c r="B4" s="4" t="s">
        <v>146</v>
      </c>
      <c r="C4" s="5"/>
      <c r="D4" s="5"/>
      <c r="E4" s="5"/>
      <c r="F4" s="5"/>
      <c r="G4" s="5"/>
      <c r="H4" s="5"/>
      <c r="I4" s="5"/>
      <c r="J4" s="5"/>
      <c r="K4" s="5"/>
      <c r="L4" s="5"/>
    </row>
    <row r="5" spans="2:12" ht="15">
      <c r="B5" s="187" t="s">
        <v>71</v>
      </c>
      <c r="C5" s="193" t="s">
        <v>76</v>
      </c>
      <c r="D5" s="194"/>
      <c r="E5" s="9" t="s">
        <v>56</v>
      </c>
      <c r="F5" s="8"/>
      <c r="G5" s="9"/>
      <c r="H5" s="8"/>
      <c r="I5" s="8"/>
      <c r="J5" s="8"/>
      <c r="K5" s="8"/>
      <c r="L5" s="10"/>
    </row>
    <row r="6" spans="2:12" ht="20.25" customHeight="1">
      <c r="B6" s="191"/>
      <c r="C6" s="195"/>
      <c r="D6" s="196"/>
      <c r="E6" s="201" t="s">
        <v>96</v>
      </c>
      <c r="F6" s="202"/>
      <c r="G6" s="203" t="s">
        <v>75</v>
      </c>
      <c r="H6" s="204"/>
      <c r="I6" s="201" t="s">
        <v>74</v>
      </c>
      <c r="J6" s="202"/>
      <c r="K6" s="201" t="s">
        <v>73</v>
      </c>
      <c r="L6" s="202"/>
    </row>
    <row r="7" spans="2:12" ht="15">
      <c r="B7" s="192"/>
      <c r="C7" s="26" t="s">
        <v>23</v>
      </c>
      <c r="D7" s="26" t="s">
        <v>24</v>
      </c>
      <c r="E7" s="26" t="s">
        <v>23</v>
      </c>
      <c r="F7" s="26" t="s">
        <v>24</v>
      </c>
      <c r="G7" s="26" t="s">
        <v>23</v>
      </c>
      <c r="H7" s="26" t="s">
        <v>24</v>
      </c>
      <c r="I7" s="26" t="s">
        <v>23</v>
      </c>
      <c r="J7" s="26" t="s">
        <v>24</v>
      </c>
      <c r="K7" s="26" t="s">
        <v>23</v>
      </c>
      <c r="L7" s="26" t="s">
        <v>24</v>
      </c>
    </row>
    <row r="8" spans="2:12" ht="16.5" customHeight="1">
      <c r="B8" s="27" t="s">
        <v>12</v>
      </c>
      <c r="C8" s="18">
        <v>3492</v>
      </c>
      <c r="D8" s="19">
        <v>20.34</v>
      </c>
      <c r="E8" s="18">
        <v>1367</v>
      </c>
      <c r="F8" s="19">
        <v>7.96</v>
      </c>
      <c r="G8" s="18">
        <v>1095</v>
      </c>
      <c r="H8" s="19">
        <v>6.38</v>
      </c>
      <c r="I8" s="18">
        <v>221</v>
      </c>
      <c r="J8" s="19">
        <v>1.29</v>
      </c>
      <c r="K8" s="18">
        <v>809</v>
      </c>
      <c r="L8" s="19">
        <v>4.71</v>
      </c>
    </row>
    <row r="9" spans="2:12" ht="16.5" customHeight="1">
      <c r="B9" s="27" t="s">
        <v>3</v>
      </c>
      <c r="C9" s="18">
        <v>1851</v>
      </c>
      <c r="D9" s="19">
        <v>12.75</v>
      </c>
      <c r="E9" s="18">
        <v>790</v>
      </c>
      <c r="F9" s="19">
        <v>5.44</v>
      </c>
      <c r="G9" s="18">
        <v>310</v>
      </c>
      <c r="H9" s="19">
        <v>2.14</v>
      </c>
      <c r="I9" s="18">
        <v>184</v>
      </c>
      <c r="J9" s="19">
        <v>1.27</v>
      </c>
      <c r="K9" s="18">
        <v>567</v>
      </c>
      <c r="L9" s="19">
        <v>3.91</v>
      </c>
    </row>
    <row r="10" spans="2:12" ht="16.5" customHeight="1">
      <c r="B10" s="27" t="s">
        <v>4</v>
      </c>
      <c r="C10" s="18">
        <v>1638</v>
      </c>
      <c r="D10" s="19">
        <v>10.7</v>
      </c>
      <c r="E10" s="18">
        <v>673</v>
      </c>
      <c r="F10" s="19">
        <v>4.4</v>
      </c>
      <c r="G10" s="18">
        <v>219</v>
      </c>
      <c r="H10" s="19">
        <v>1.4</v>
      </c>
      <c r="I10" s="18">
        <v>181</v>
      </c>
      <c r="J10" s="19">
        <v>1.2</v>
      </c>
      <c r="K10" s="18">
        <v>565</v>
      </c>
      <c r="L10" s="19">
        <v>3.7</v>
      </c>
    </row>
    <row r="11" spans="2:12" ht="16.5" customHeight="1">
      <c r="B11" s="27" t="s">
        <v>5</v>
      </c>
      <c r="C11" s="18">
        <v>1554</v>
      </c>
      <c r="D11" s="19">
        <v>10.4</v>
      </c>
      <c r="E11" s="18">
        <v>663</v>
      </c>
      <c r="F11" s="19">
        <v>4.4</v>
      </c>
      <c r="G11" s="18">
        <v>182</v>
      </c>
      <c r="H11" s="19">
        <v>1.2</v>
      </c>
      <c r="I11" s="18">
        <v>158</v>
      </c>
      <c r="J11" s="19">
        <v>1.1</v>
      </c>
      <c r="K11" s="18">
        <v>551</v>
      </c>
      <c r="L11" s="19">
        <v>3.7</v>
      </c>
    </row>
    <row r="12" spans="2:12" ht="16.5" customHeight="1">
      <c r="B12" s="27" t="s">
        <v>6</v>
      </c>
      <c r="C12" s="18">
        <v>1460</v>
      </c>
      <c r="D12" s="19">
        <v>10.151084288763583</v>
      </c>
      <c r="E12" s="18">
        <v>648</v>
      </c>
      <c r="F12" s="19">
        <v>4.505412752821098</v>
      </c>
      <c r="G12" s="18">
        <v>173</v>
      </c>
      <c r="H12" s="19">
        <v>1.202833960243904</v>
      </c>
      <c r="I12" s="18">
        <v>141</v>
      </c>
      <c r="J12" s="19">
        <v>0.9803444415860721</v>
      </c>
      <c r="K12" s="18">
        <v>498</v>
      </c>
      <c r="L12" s="19">
        <v>3.4624931341125103</v>
      </c>
    </row>
    <row r="13" spans="2:12" ht="16.5" customHeight="1">
      <c r="B13" s="27" t="s">
        <v>7</v>
      </c>
      <c r="C13" s="18">
        <v>1319</v>
      </c>
      <c r="D13" s="19">
        <v>9.451132129550015</v>
      </c>
      <c r="E13" s="18">
        <v>551</v>
      </c>
      <c r="F13" s="19">
        <v>3.9481226712525075</v>
      </c>
      <c r="G13" s="18">
        <v>157</v>
      </c>
      <c r="H13" s="19">
        <v>1.1249641731155058</v>
      </c>
      <c r="I13" s="18">
        <v>148</v>
      </c>
      <c r="J13" s="19">
        <v>1.0604757810260819</v>
      </c>
      <c r="K13" s="18">
        <v>463</v>
      </c>
      <c r="L13" s="19">
        <v>3.3175695041559186</v>
      </c>
    </row>
    <row r="14" spans="2:12" ht="16.5" customHeight="1">
      <c r="B14" s="28" t="s">
        <v>8</v>
      </c>
      <c r="C14" s="18">
        <v>1184</v>
      </c>
      <c r="D14" s="19">
        <v>8.6</v>
      </c>
      <c r="E14" s="18">
        <v>521</v>
      </c>
      <c r="F14" s="19">
        <v>3.8</v>
      </c>
      <c r="G14" s="18">
        <v>136</v>
      </c>
      <c r="H14" s="19">
        <v>1</v>
      </c>
      <c r="I14" s="18">
        <v>118</v>
      </c>
      <c r="J14" s="19">
        <v>0.9</v>
      </c>
      <c r="K14" s="18">
        <v>409</v>
      </c>
      <c r="L14" s="19">
        <v>3</v>
      </c>
    </row>
    <row r="15" spans="2:12" ht="16.5" customHeight="1">
      <c r="B15" s="28" t="s">
        <v>9</v>
      </c>
      <c r="C15" s="29">
        <v>1110</v>
      </c>
      <c r="D15" s="30">
        <v>8.273148044630279</v>
      </c>
      <c r="E15" s="29">
        <v>470</v>
      </c>
      <c r="F15" s="30">
        <v>3.5030446675461544</v>
      </c>
      <c r="G15" s="29">
        <v>126</v>
      </c>
      <c r="H15" s="30">
        <v>0.9391141023634372</v>
      </c>
      <c r="I15" s="29">
        <v>129</v>
      </c>
      <c r="J15" s="30">
        <v>0.961473961943519</v>
      </c>
      <c r="K15" s="29">
        <v>385</v>
      </c>
      <c r="L15" s="30">
        <v>2.8695153127771693</v>
      </c>
    </row>
    <row r="16" spans="2:12" ht="16.5" customHeight="1">
      <c r="B16" s="28" t="s">
        <v>13</v>
      </c>
      <c r="C16" s="29">
        <v>1072</v>
      </c>
      <c r="D16" s="30">
        <v>7.989923156615909</v>
      </c>
      <c r="E16" s="29">
        <v>444</v>
      </c>
      <c r="F16" s="30">
        <v>3.309259217852112</v>
      </c>
      <c r="G16" s="29">
        <v>126</v>
      </c>
      <c r="H16" s="30">
        <v>0.9391141023634372</v>
      </c>
      <c r="I16" s="29">
        <v>133</v>
      </c>
      <c r="J16" s="30">
        <v>0.9912871080502949</v>
      </c>
      <c r="K16" s="29">
        <v>369</v>
      </c>
      <c r="L16" s="30">
        <v>2.750262728350066</v>
      </c>
    </row>
    <row r="17" spans="2:12" ht="16.5" customHeight="1">
      <c r="B17" s="28" t="s">
        <v>66</v>
      </c>
      <c r="C17" s="29">
        <v>1085</v>
      </c>
      <c r="D17" s="30">
        <v>8.124358849560835</v>
      </c>
      <c r="E17" s="29">
        <v>444</v>
      </c>
      <c r="F17" s="30">
        <v>3.3246224232304247</v>
      </c>
      <c r="G17" s="29">
        <v>143</v>
      </c>
      <c r="H17" s="30">
        <v>1.0707680327070963</v>
      </c>
      <c r="I17" s="29">
        <v>161</v>
      </c>
      <c r="J17" s="30">
        <v>1.2055500228380596</v>
      </c>
      <c r="K17" s="29">
        <v>337</v>
      </c>
      <c r="L17" s="31">
        <v>2.523418370785255</v>
      </c>
    </row>
    <row r="18" spans="2:12" ht="16.5" customHeight="1">
      <c r="B18" s="28" t="s">
        <v>69</v>
      </c>
      <c r="C18" s="29">
        <v>1091</v>
      </c>
      <c r="D18" s="30">
        <v>8.16317368629769</v>
      </c>
      <c r="E18" s="29">
        <v>452</v>
      </c>
      <c r="F18" s="30">
        <v>3.381993131261738</v>
      </c>
      <c r="G18" s="29">
        <v>123</v>
      </c>
      <c r="H18" s="30">
        <v>0.9203211397017561</v>
      </c>
      <c r="I18" s="29">
        <v>134</v>
      </c>
      <c r="J18" s="30">
        <v>1.00262628227671</v>
      </c>
      <c r="K18" s="29">
        <v>382</v>
      </c>
      <c r="L18" s="31">
        <v>2.8582331330574866</v>
      </c>
    </row>
    <row r="19" spans="2:12" ht="16.5" customHeight="1">
      <c r="B19" s="28" t="s">
        <v>84</v>
      </c>
      <c r="C19" s="29">
        <v>1071</v>
      </c>
      <c r="D19" s="30">
        <v>8.026740813466338</v>
      </c>
      <c r="E19" s="29">
        <v>467</v>
      </c>
      <c r="F19" s="30">
        <v>3.499988758066088</v>
      </c>
      <c r="G19" s="29">
        <v>115</v>
      </c>
      <c r="H19" s="30">
        <v>0.8618815999520344</v>
      </c>
      <c r="I19" s="29">
        <v>147</v>
      </c>
      <c r="J19" s="30">
        <v>1.1017095234169485</v>
      </c>
      <c r="K19" s="29">
        <v>342</v>
      </c>
      <c r="L19" s="30">
        <v>2.563160932031267</v>
      </c>
    </row>
    <row r="20" spans="2:12" ht="16.5" customHeight="1">
      <c r="B20" s="28" t="s">
        <v>129</v>
      </c>
      <c r="C20" s="43">
        <v>1112</v>
      </c>
      <c r="D20" s="31">
        <v>8.17358579324944</v>
      </c>
      <c r="E20" s="43">
        <v>520</v>
      </c>
      <c r="F20" s="31">
        <v>3.8221804069152063</v>
      </c>
      <c r="G20" s="43">
        <v>133</v>
      </c>
      <c r="H20" s="31">
        <v>0.9775961425379277</v>
      </c>
      <c r="I20" s="43">
        <v>124</v>
      </c>
      <c r="J20" s="31">
        <v>0.9114430201105492</v>
      </c>
      <c r="K20" s="43">
        <v>335</v>
      </c>
      <c r="L20" s="31">
        <v>2.462366223685758</v>
      </c>
    </row>
    <row r="21" spans="2:12" ht="16.5" customHeight="1">
      <c r="B21" s="28" t="s">
        <v>135</v>
      </c>
      <c r="C21" s="43">
        <v>1066</v>
      </c>
      <c r="D21" s="31">
        <v>8.000180116625515</v>
      </c>
      <c r="E21" s="43">
        <v>467</v>
      </c>
      <c r="F21" s="31">
        <v>3.5047693381464495</v>
      </c>
      <c r="G21" s="43">
        <v>121</v>
      </c>
      <c r="H21" s="31">
        <v>0.9080879869715641</v>
      </c>
      <c r="I21" s="43">
        <v>141</v>
      </c>
      <c r="J21" s="31">
        <v>1.0581851749007483</v>
      </c>
      <c r="K21" s="43">
        <v>337</v>
      </c>
      <c r="L21" s="31">
        <v>2.5291376166067527</v>
      </c>
    </row>
    <row r="22" spans="2:12" ht="16.5" customHeight="1">
      <c r="B22" s="28">
        <v>2002</v>
      </c>
      <c r="C22" s="43">
        <v>1054</v>
      </c>
      <c r="D22" s="31">
        <v>8.13786500718047</v>
      </c>
      <c r="E22" s="43">
        <v>470</v>
      </c>
      <c r="F22" s="31">
        <v>3.628839234700968</v>
      </c>
      <c r="G22" s="43">
        <v>100</v>
      </c>
      <c r="H22" s="31">
        <v>0.7720934541916954</v>
      </c>
      <c r="I22" s="43">
        <v>149</v>
      </c>
      <c r="J22" s="31">
        <v>1.150419246745626</v>
      </c>
      <c r="K22" s="43">
        <v>335</v>
      </c>
      <c r="L22" s="31">
        <v>2.58651307154218</v>
      </c>
    </row>
    <row r="23" spans="2:12" ht="16.5" customHeight="1">
      <c r="B23" s="28">
        <v>2003</v>
      </c>
      <c r="C23" s="43">
        <v>1112</v>
      </c>
      <c r="D23" s="31">
        <v>8.49828047382499</v>
      </c>
      <c r="E23" s="43">
        <v>486</v>
      </c>
      <c r="F23" s="31">
        <v>3.714176538020634</v>
      </c>
      <c r="G23" s="43">
        <v>136</v>
      </c>
      <c r="H23" s="31">
        <v>1.0393580435613297</v>
      </c>
      <c r="I23" s="43">
        <v>149</v>
      </c>
      <c r="J23" s="31">
        <v>1.1387084447841038</v>
      </c>
      <c r="K23" s="43">
        <v>341</v>
      </c>
      <c r="L23" s="31">
        <v>2.6060374474589225</v>
      </c>
    </row>
    <row r="24" spans="2:12" ht="16.5" customHeight="1">
      <c r="B24" s="28">
        <v>2004</v>
      </c>
      <c r="C24" s="43">
        <v>984</v>
      </c>
      <c r="D24" s="31">
        <v>7.586153727546064</v>
      </c>
      <c r="E24" s="43">
        <v>437</v>
      </c>
      <c r="F24" s="31">
        <v>3.369054043635803</v>
      </c>
      <c r="G24" s="43">
        <v>126</v>
      </c>
      <c r="H24" s="31">
        <v>0.9713977334052887</v>
      </c>
      <c r="I24" s="43">
        <v>131</v>
      </c>
      <c r="J24" s="31">
        <v>1.0099452625086731</v>
      </c>
      <c r="K24" s="43">
        <v>290</v>
      </c>
      <c r="L24" s="31">
        <v>2.2357566879962993</v>
      </c>
    </row>
    <row r="25" spans="2:12" ht="16.5" customHeight="1">
      <c r="B25" s="28">
        <v>2005</v>
      </c>
      <c r="C25" s="43">
        <v>1013</v>
      </c>
      <c r="D25" s="31">
        <v>7.943976536645806</v>
      </c>
      <c r="E25" s="43">
        <v>432</v>
      </c>
      <c r="F25" s="31">
        <v>3.3877570225379947</v>
      </c>
      <c r="G25" s="43">
        <v>124</v>
      </c>
      <c r="H25" s="31">
        <v>0.9724117379507207</v>
      </c>
      <c r="I25" s="43">
        <v>144</v>
      </c>
      <c r="J25" s="31">
        <v>1.1292523408459982</v>
      </c>
      <c r="K25" s="43">
        <v>313</v>
      </c>
      <c r="L25" s="31">
        <v>2.4545554353110934</v>
      </c>
    </row>
    <row r="26" spans="2:12" ht="16.5" customHeight="1">
      <c r="B26" s="28">
        <v>2006</v>
      </c>
      <c r="C26" s="43">
        <v>940</v>
      </c>
      <c r="D26" s="31">
        <v>7.4</v>
      </c>
      <c r="E26" s="43">
        <v>417</v>
      </c>
      <c r="F26" s="31">
        <v>3.269639398762712</v>
      </c>
      <c r="G26" s="43">
        <v>111</v>
      </c>
      <c r="H26" s="31">
        <v>0.8703356672965492</v>
      </c>
      <c r="I26" s="43">
        <v>132</v>
      </c>
      <c r="J26" s="31">
        <v>1.0349937665148152</v>
      </c>
      <c r="K26" s="43">
        <v>280</v>
      </c>
      <c r="L26" s="31">
        <v>2.1954413229102143</v>
      </c>
    </row>
    <row r="27" spans="2:12" ht="16.5" customHeight="1">
      <c r="B27" s="28">
        <v>2007</v>
      </c>
      <c r="C27" s="43">
        <v>997</v>
      </c>
      <c r="D27" s="31">
        <v>7.965040104815774</v>
      </c>
      <c r="E27" s="43">
        <v>452</v>
      </c>
      <c r="F27" s="31">
        <v>3.611031221039849</v>
      </c>
      <c r="G27" s="43">
        <v>101</v>
      </c>
      <c r="H27" s="31">
        <v>0.8068897197456301</v>
      </c>
      <c r="I27" s="43">
        <v>144</v>
      </c>
      <c r="J27" s="31">
        <v>1.1504170261719873</v>
      </c>
      <c r="K27" s="43">
        <v>300</v>
      </c>
      <c r="L27" s="31">
        <v>2.396702137858307</v>
      </c>
    </row>
    <row r="28" spans="2:12" ht="16.5" customHeight="1">
      <c r="B28" s="28">
        <v>2008</v>
      </c>
      <c r="C28" s="43">
        <v>894</v>
      </c>
      <c r="D28" s="31">
        <v>7.374351444762478</v>
      </c>
      <c r="E28" s="43">
        <v>399</v>
      </c>
      <c r="F28" s="31">
        <v>3.2912373897765423</v>
      </c>
      <c r="G28" s="43">
        <v>102</v>
      </c>
      <c r="H28" s="31">
        <v>0.8413689567849808</v>
      </c>
      <c r="I28" s="43">
        <v>107</v>
      </c>
      <c r="J28" s="31">
        <v>0.88261253309797</v>
      </c>
      <c r="K28" s="43">
        <v>286</v>
      </c>
      <c r="L28" s="31">
        <v>2.359132565102985</v>
      </c>
    </row>
    <row r="29" spans="2:12" ht="16.5" customHeight="1">
      <c r="B29" s="28">
        <v>2009</v>
      </c>
      <c r="C29" s="43">
        <v>881</v>
      </c>
      <c r="D29" s="31">
        <v>7.510080215499237</v>
      </c>
      <c r="E29" s="43">
        <v>382</v>
      </c>
      <c r="F29" s="31">
        <v>3.25635714224825</v>
      </c>
      <c r="G29" s="43">
        <v>96</v>
      </c>
      <c r="H29" s="31">
        <v>0.8183515331304503</v>
      </c>
      <c r="I29" s="43">
        <v>122</v>
      </c>
      <c r="J29" s="31">
        <v>1.039988406686614</v>
      </c>
      <c r="K29" s="43">
        <v>281</v>
      </c>
      <c r="L29" s="31">
        <v>2.3953831334339224</v>
      </c>
    </row>
    <row r="30" spans="2:12" ht="16.5" customHeight="1">
      <c r="B30" s="32"/>
      <c r="C30" s="33"/>
      <c r="D30" s="34"/>
      <c r="E30" s="33"/>
      <c r="F30" s="34"/>
      <c r="G30" s="33"/>
      <c r="H30" s="34"/>
      <c r="I30" s="33"/>
      <c r="J30" s="34"/>
      <c r="K30" s="33"/>
      <c r="L30" s="34"/>
    </row>
    <row r="31" spans="2:12" s="1" customFormat="1" ht="18" customHeight="1">
      <c r="B31" s="197" t="s">
        <v>14</v>
      </c>
      <c r="C31" s="198"/>
      <c r="D31" s="198"/>
      <c r="E31" s="198"/>
      <c r="F31" s="198"/>
      <c r="G31" s="198"/>
      <c r="H31" s="198"/>
      <c r="I31" s="198"/>
      <c r="J31" s="198"/>
      <c r="K31" s="198"/>
      <c r="L31" s="198"/>
    </row>
    <row r="32" spans="2:12" s="1" customFormat="1" ht="31.5" customHeight="1">
      <c r="B32" s="199" t="s">
        <v>145</v>
      </c>
      <c r="C32" s="200"/>
      <c r="D32" s="200"/>
      <c r="E32" s="200"/>
      <c r="F32" s="200"/>
      <c r="G32" s="200"/>
      <c r="H32" s="200"/>
      <c r="I32" s="200"/>
      <c r="J32" s="200"/>
      <c r="K32" s="200"/>
      <c r="L32" s="200"/>
    </row>
  </sheetData>
  <sheetProtection/>
  <mergeCells count="8">
    <mergeCell ref="B5:B7"/>
    <mergeCell ref="C5:D6"/>
    <mergeCell ref="B31:L31"/>
    <mergeCell ref="B32:L32"/>
    <mergeCell ref="E6:F6"/>
    <mergeCell ref="G6:H6"/>
    <mergeCell ref="I6:J6"/>
    <mergeCell ref="K6:L6"/>
  </mergeCells>
  <printOptions horizontalCentered="1"/>
  <pageMargins left="0.5" right="0.5" top="1" bottom="1" header="0" footer="0"/>
  <pageSetup fitToHeight="1" fitToWidth="1" orientation="portrait" scale="92"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00390625" defaultRowHeight="12.75"/>
  <cols>
    <col min="1" max="1" width="4.125" style="3" customWidth="1"/>
    <col min="2" max="2" width="17.00390625" style="3" customWidth="1"/>
    <col min="3" max="3" width="9.75390625" style="3" customWidth="1"/>
    <col min="4" max="4" width="8.50390625" style="3" customWidth="1"/>
    <col min="5" max="5" width="8.375" style="3" customWidth="1"/>
    <col min="6" max="6" width="9.375" style="3" customWidth="1"/>
    <col min="7" max="8" width="9.625" style="3" customWidth="1"/>
    <col min="9" max="9" width="8.625" style="3" customWidth="1"/>
    <col min="10" max="10" width="9.75390625" style="3" customWidth="1"/>
    <col min="11" max="11" width="8.625" style="3" customWidth="1"/>
    <col min="12" max="16384" width="9.00390625" style="3" customWidth="1"/>
  </cols>
  <sheetData>
    <row r="1" spans="1:2" ht="15.75">
      <c r="A1" s="2"/>
      <c r="B1" s="25"/>
    </row>
    <row r="2" spans="2:11" ht="15">
      <c r="B2" s="4" t="s">
        <v>15</v>
      </c>
      <c r="C2" s="5"/>
      <c r="D2" s="5"/>
      <c r="E2" s="5"/>
      <c r="F2" s="5"/>
      <c r="G2" s="5"/>
      <c r="H2" s="5"/>
      <c r="I2" s="5"/>
      <c r="J2" s="5"/>
      <c r="K2" s="5"/>
    </row>
    <row r="3" spans="2:11" ht="15.75">
      <c r="B3" s="6" t="s">
        <v>130</v>
      </c>
      <c r="C3" s="5"/>
      <c r="D3" s="5"/>
      <c r="E3" s="5"/>
      <c r="F3" s="5"/>
      <c r="G3" s="5"/>
      <c r="H3" s="5"/>
      <c r="I3" s="5"/>
      <c r="J3" s="5"/>
      <c r="K3" s="5"/>
    </row>
    <row r="4" spans="2:11" ht="15">
      <c r="B4" s="4" t="s">
        <v>147</v>
      </c>
      <c r="C4" s="5"/>
      <c r="D4" s="5"/>
      <c r="E4" s="5"/>
      <c r="F4" s="5"/>
      <c r="G4" s="5"/>
      <c r="H4" s="5"/>
      <c r="I4" s="5"/>
      <c r="J4" s="5"/>
      <c r="K4" s="5"/>
    </row>
    <row r="5" spans="2:13" ht="16.5" customHeight="1">
      <c r="B5" s="187" t="s">
        <v>16</v>
      </c>
      <c r="C5" s="35" t="s">
        <v>17</v>
      </c>
      <c r="D5" s="36" t="s">
        <v>18</v>
      </c>
      <c r="E5" s="37"/>
      <c r="F5" s="38" t="s">
        <v>19</v>
      </c>
      <c r="G5" s="37"/>
      <c r="H5" s="38" t="s">
        <v>20</v>
      </c>
      <c r="I5" s="37"/>
      <c r="J5" s="38" t="s">
        <v>21</v>
      </c>
      <c r="K5" s="37"/>
      <c r="M5" s="67"/>
    </row>
    <row r="6" spans="2:11" ht="16.5" customHeight="1">
      <c r="B6" s="192"/>
      <c r="C6" s="26" t="s">
        <v>22</v>
      </c>
      <c r="D6" s="39" t="s">
        <v>23</v>
      </c>
      <c r="E6" s="39" t="s">
        <v>24</v>
      </c>
      <c r="F6" s="39" t="s">
        <v>23</v>
      </c>
      <c r="G6" s="39" t="s">
        <v>24</v>
      </c>
      <c r="H6" s="39" t="s">
        <v>23</v>
      </c>
      <c r="I6" s="39" t="s">
        <v>24</v>
      </c>
      <c r="J6" s="39" t="s">
        <v>23</v>
      </c>
      <c r="K6" s="39" t="s">
        <v>24</v>
      </c>
    </row>
    <row r="7" spans="2:11" ht="24.75" customHeight="1">
      <c r="B7" s="40" t="s">
        <v>25</v>
      </c>
      <c r="C7" s="62">
        <v>117309</v>
      </c>
      <c r="D7" s="85">
        <v>881</v>
      </c>
      <c r="E7" s="130">
        <v>7.510080215499237</v>
      </c>
      <c r="F7" s="85">
        <v>478</v>
      </c>
      <c r="G7" s="130">
        <v>4.074708675378701</v>
      </c>
      <c r="H7" s="85">
        <v>689</v>
      </c>
      <c r="I7" s="120">
        <v>5.839082018339294</v>
      </c>
      <c r="J7" s="85">
        <v>1167</v>
      </c>
      <c r="K7" s="130">
        <v>9.889998135561619</v>
      </c>
    </row>
    <row r="8" spans="2:11" ht="15">
      <c r="B8" s="41"/>
      <c r="C8" s="138"/>
      <c r="D8" s="138"/>
      <c r="E8" s="144"/>
      <c r="F8" s="138"/>
      <c r="G8" s="143"/>
      <c r="H8" s="138"/>
      <c r="I8" s="144"/>
      <c r="J8" s="138"/>
      <c r="K8" s="143"/>
    </row>
    <row r="9" spans="2:11" ht="15">
      <c r="B9" s="42" t="s">
        <v>26</v>
      </c>
      <c r="C9" s="53">
        <v>87471</v>
      </c>
      <c r="D9" s="88">
        <v>470</v>
      </c>
      <c r="E9" s="143">
        <v>5.373209406546169</v>
      </c>
      <c r="F9" s="88">
        <v>255</v>
      </c>
      <c r="G9" s="143">
        <v>2.9152519120622835</v>
      </c>
      <c r="H9" s="88">
        <v>333</v>
      </c>
      <c r="I9" s="143">
        <v>3.7925379253792535</v>
      </c>
      <c r="J9" s="135">
        <v>588</v>
      </c>
      <c r="K9" s="143">
        <v>6.6967336340030075</v>
      </c>
    </row>
    <row r="10" spans="2:11" ht="15">
      <c r="B10" s="42" t="s">
        <v>27</v>
      </c>
      <c r="C10" s="53">
        <v>22292</v>
      </c>
      <c r="D10" s="88">
        <v>346</v>
      </c>
      <c r="E10" s="143">
        <v>15.521263233446975</v>
      </c>
      <c r="F10" s="88">
        <v>182</v>
      </c>
      <c r="G10" s="143">
        <v>8.164363897362282</v>
      </c>
      <c r="H10" s="88">
        <v>198</v>
      </c>
      <c r="I10" s="143">
        <v>8.803912850155625</v>
      </c>
      <c r="J10" s="135">
        <v>380</v>
      </c>
      <c r="K10" s="143">
        <v>16.896398399288575</v>
      </c>
    </row>
    <row r="11" spans="2:11" ht="15">
      <c r="B11" s="42" t="s">
        <v>28</v>
      </c>
      <c r="C11" s="53">
        <v>776</v>
      </c>
      <c r="D11" s="88">
        <v>7</v>
      </c>
      <c r="E11" s="143">
        <v>9.02061855670103</v>
      </c>
      <c r="F11" s="147">
        <v>6</v>
      </c>
      <c r="G11" s="143">
        <v>7.731958762886598</v>
      </c>
      <c r="H11" s="147">
        <v>4</v>
      </c>
      <c r="I11" s="143">
        <v>5.128205128205129</v>
      </c>
      <c r="J11" s="135">
        <v>10</v>
      </c>
      <c r="K11" s="143">
        <v>12.82051282051282</v>
      </c>
    </row>
    <row r="12" spans="2:11" ht="30">
      <c r="B12" s="173" t="s">
        <v>143</v>
      </c>
      <c r="C12" s="53">
        <v>4072</v>
      </c>
      <c r="D12" s="88">
        <v>19</v>
      </c>
      <c r="E12" s="143">
        <v>4.6660117878192535</v>
      </c>
      <c r="F12" s="147">
        <v>14</v>
      </c>
      <c r="G12" s="143">
        <v>3.43811394891945</v>
      </c>
      <c r="H12" s="147">
        <v>12</v>
      </c>
      <c r="I12" s="143">
        <v>2.9382957884427032</v>
      </c>
      <c r="J12" s="135">
        <v>26</v>
      </c>
      <c r="K12" s="143">
        <v>6.366307541625857</v>
      </c>
    </row>
    <row r="13" spans="2:11" ht="15">
      <c r="B13" s="42" t="s">
        <v>38</v>
      </c>
      <c r="C13" s="53">
        <v>2132</v>
      </c>
      <c r="D13" s="140">
        <v>20</v>
      </c>
      <c r="E13" s="143">
        <v>9.380863039399626</v>
      </c>
      <c r="F13" s="139">
        <v>13</v>
      </c>
      <c r="G13" s="143">
        <v>6.097560975609756</v>
      </c>
      <c r="H13" s="139">
        <v>17</v>
      </c>
      <c r="I13" s="143">
        <v>7.910656119125175</v>
      </c>
      <c r="J13" s="135">
        <v>30</v>
      </c>
      <c r="K13" s="143">
        <v>13.959981386691485</v>
      </c>
    </row>
    <row r="14" spans="2:11" ht="15">
      <c r="B14" s="44"/>
      <c r="C14" s="138"/>
      <c r="D14" s="138"/>
      <c r="E14" s="145"/>
      <c r="F14" s="139"/>
      <c r="G14" s="155"/>
      <c r="H14" s="138"/>
      <c r="I14" s="143"/>
      <c r="J14" s="168"/>
      <c r="K14" s="143"/>
    </row>
    <row r="15" spans="2:11" ht="15">
      <c r="B15" s="45" t="s">
        <v>30</v>
      </c>
      <c r="C15" s="179">
        <v>3766</v>
      </c>
      <c r="D15" s="146">
        <v>22</v>
      </c>
      <c r="E15" s="148">
        <v>5.8417419012214555</v>
      </c>
      <c r="F15" s="146">
        <v>15</v>
      </c>
      <c r="G15" s="160">
        <v>3.9830058417419014</v>
      </c>
      <c r="H15" s="146">
        <v>15</v>
      </c>
      <c r="I15" s="148">
        <v>3.9672044432689764</v>
      </c>
      <c r="J15" s="135">
        <v>30</v>
      </c>
      <c r="K15" s="148">
        <v>7.934408886537953</v>
      </c>
    </row>
    <row r="16" spans="2:11" ht="15">
      <c r="B16" s="46" t="s">
        <v>31</v>
      </c>
      <c r="C16" s="175">
        <v>8253</v>
      </c>
      <c r="D16" s="141">
        <v>74</v>
      </c>
      <c r="E16" s="149">
        <v>8.966436447352477</v>
      </c>
      <c r="F16" s="141">
        <v>48</v>
      </c>
      <c r="G16" s="149">
        <v>5.8160668847691745</v>
      </c>
      <c r="H16" s="141">
        <v>41</v>
      </c>
      <c r="I16" s="149">
        <v>4.943332529539426</v>
      </c>
      <c r="J16" s="84">
        <v>89</v>
      </c>
      <c r="K16" s="149">
        <v>10.730648661683144</v>
      </c>
    </row>
    <row r="17" spans="2:11" ht="132" customHeight="1">
      <c r="B17" s="199" t="s">
        <v>134</v>
      </c>
      <c r="C17" s="200"/>
      <c r="D17" s="200"/>
      <c r="E17" s="200"/>
      <c r="F17" s="200"/>
      <c r="G17" s="200"/>
      <c r="H17" s="200"/>
      <c r="I17" s="200"/>
      <c r="J17" s="200"/>
      <c r="K17" s="200"/>
    </row>
    <row r="18" spans="2:11" ht="54.75" customHeight="1">
      <c r="B18" s="199" t="s">
        <v>85</v>
      </c>
      <c r="C18" s="200"/>
      <c r="D18" s="200"/>
      <c r="E18" s="200"/>
      <c r="F18" s="200"/>
      <c r="G18" s="200"/>
      <c r="H18" s="200"/>
      <c r="I18" s="200"/>
      <c r="J18" s="200"/>
      <c r="K18" s="200"/>
    </row>
    <row r="19" spans="2:11" ht="32.25" customHeight="1">
      <c r="B19" s="199" t="s">
        <v>148</v>
      </c>
      <c r="C19" s="200"/>
      <c r="D19" s="200"/>
      <c r="E19" s="200"/>
      <c r="F19" s="200"/>
      <c r="G19" s="200"/>
      <c r="H19" s="200"/>
      <c r="I19" s="200"/>
      <c r="J19" s="200"/>
      <c r="K19" s="200"/>
    </row>
    <row r="20" ht="15">
      <c r="B20" s="3" t="s">
        <v>86</v>
      </c>
    </row>
    <row r="21" ht="15">
      <c r="B21" s="3" t="s">
        <v>82</v>
      </c>
    </row>
    <row r="22" ht="15">
      <c r="B22" s="3" t="s">
        <v>87</v>
      </c>
    </row>
    <row r="25" ht="15">
      <c r="B25" s="3" t="s">
        <v>86</v>
      </c>
    </row>
  </sheetData>
  <sheetProtection/>
  <mergeCells count="4">
    <mergeCell ref="B5:B6"/>
    <mergeCell ref="B19:K19"/>
    <mergeCell ref="B17:K17"/>
    <mergeCell ref="B18:K18"/>
  </mergeCells>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1:H17"/>
  <sheetViews>
    <sheetView zoomScalePageLayoutView="0" workbookViewId="0" topLeftCell="A1">
      <selection activeCell="B1" sqref="B1"/>
    </sheetView>
  </sheetViews>
  <sheetFormatPr defaultColWidth="9.00390625" defaultRowHeight="12.75"/>
  <cols>
    <col min="1" max="1" width="3.375" style="3" customWidth="1"/>
    <col min="2" max="2" width="36.50390625" style="3" customWidth="1"/>
    <col min="3" max="3" width="7.375" style="3" customWidth="1"/>
    <col min="4" max="4" width="6.875" style="3" customWidth="1"/>
    <col min="5" max="5" width="7.00390625" style="3" customWidth="1"/>
    <col min="6" max="6" width="7.375" style="3" customWidth="1"/>
    <col min="7" max="7" width="7.875" style="3" customWidth="1"/>
    <col min="8" max="8" width="8.375" style="3" customWidth="1"/>
    <col min="9" max="16384" width="9.00390625" style="3" customWidth="1"/>
  </cols>
  <sheetData>
    <row r="1" ht="15.75">
      <c r="A1" s="2"/>
    </row>
    <row r="2" spans="2:8" ht="15">
      <c r="B2" s="4" t="s">
        <v>32</v>
      </c>
      <c r="C2" s="5"/>
      <c r="D2" s="5"/>
      <c r="E2" s="5"/>
      <c r="F2" s="5"/>
      <c r="G2" s="5"/>
      <c r="H2" s="5"/>
    </row>
    <row r="3" spans="2:8" ht="15.75">
      <c r="B3" s="6" t="s">
        <v>131</v>
      </c>
      <c r="C3" s="5"/>
      <c r="D3" s="5"/>
      <c r="E3" s="5"/>
      <c r="F3" s="5"/>
      <c r="G3" s="5"/>
      <c r="H3" s="5"/>
    </row>
    <row r="4" spans="2:8" ht="15">
      <c r="B4" s="4" t="s">
        <v>147</v>
      </c>
      <c r="C4" s="5"/>
      <c r="D4" s="5"/>
      <c r="E4" s="5"/>
      <c r="F4" s="5"/>
      <c r="G4" s="5"/>
      <c r="H4" s="5"/>
    </row>
    <row r="5" spans="2:8" ht="18" customHeight="1">
      <c r="B5" s="205" t="s">
        <v>127</v>
      </c>
      <c r="C5" s="47" t="s">
        <v>56</v>
      </c>
      <c r="D5" s="48"/>
      <c r="E5" s="48"/>
      <c r="F5" s="48"/>
      <c r="G5" s="48"/>
      <c r="H5" s="49"/>
    </row>
    <row r="6" spans="2:8" ht="44.25" customHeight="1">
      <c r="B6" s="206"/>
      <c r="C6" s="50" t="s">
        <v>88</v>
      </c>
      <c r="D6" s="50" t="s">
        <v>89</v>
      </c>
      <c r="E6" s="50" t="s">
        <v>90</v>
      </c>
      <c r="F6" s="50" t="s">
        <v>91</v>
      </c>
      <c r="G6" s="50" t="s">
        <v>92</v>
      </c>
      <c r="H6" s="51" t="s">
        <v>93</v>
      </c>
    </row>
    <row r="7" spans="2:8" ht="30" customHeight="1">
      <c r="B7" s="55" t="s">
        <v>122</v>
      </c>
      <c r="C7" s="56">
        <v>183</v>
      </c>
      <c r="D7" s="56">
        <v>162</v>
      </c>
      <c r="E7" s="56">
        <v>7</v>
      </c>
      <c r="F7" s="56">
        <v>7</v>
      </c>
      <c r="G7" s="57">
        <v>4</v>
      </c>
      <c r="H7" s="57">
        <v>3</v>
      </c>
    </row>
    <row r="8" spans="2:8" ht="17.25" customHeight="1">
      <c r="B8" s="52" t="s">
        <v>121</v>
      </c>
      <c r="C8" s="53">
        <v>181</v>
      </c>
      <c r="D8" s="53">
        <v>75</v>
      </c>
      <c r="E8" s="53">
        <v>27</v>
      </c>
      <c r="F8" s="53">
        <v>28</v>
      </c>
      <c r="G8" s="53">
        <v>40</v>
      </c>
      <c r="H8" s="54">
        <v>11</v>
      </c>
    </row>
    <row r="9" spans="2:8" ht="17.25" customHeight="1">
      <c r="B9" s="58" t="s">
        <v>126</v>
      </c>
      <c r="C9" s="53">
        <v>74</v>
      </c>
      <c r="D9" s="57">
        <v>0</v>
      </c>
      <c r="E9" s="59">
        <v>2</v>
      </c>
      <c r="F9" s="53">
        <v>6</v>
      </c>
      <c r="G9" s="53">
        <v>52</v>
      </c>
      <c r="H9" s="54">
        <v>14</v>
      </c>
    </row>
    <row r="10" spans="2:8" ht="17.25" customHeight="1">
      <c r="B10" s="52" t="s">
        <v>124</v>
      </c>
      <c r="C10" s="53">
        <v>42</v>
      </c>
      <c r="D10" s="53">
        <v>11</v>
      </c>
      <c r="E10" s="53">
        <v>13</v>
      </c>
      <c r="F10" s="53">
        <v>6</v>
      </c>
      <c r="G10" s="53">
        <v>11</v>
      </c>
      <c r="H10" s="54">
        <v>1</v>
      </c>
    </row>
    <row r="11" spans="2:8" ht="17.25" customHeight="1">
      <c r="B11" s="52" t="s">
        <v>120</v>
      </c>
      <c r="C11" s="53">
        <v>45</v>
      </c>
      <c r="D11" s="57">
        <v>0</v>
      </c>
      <c r="E11" s="57">
        <v>2</v>
      </c>
      <c r="F11" s="53">
        <v>6</v>
      </c>
      <c r="G11" s="53">
        <v>36</v>
      </c>
      <c r="H11" s="54">
        <v>1</v>
      </c>
    </row>
    <row r="12" spans="2:8" ht="17.25" customHeight="1">
      <c r="B12" s="52" t="s">
        <v>123</v>
      </c>
      <c r="C12" s="53">
        <v>23</v>
      </c>
      <c r="D12" s="53">
        <v>9</v>
      </c>
      <c r="E12" s="53">
        <v>8</v>
      </c>
      <c r="F12" s="53">
        <v>6</v>
      </c>
      <c r="G12" s="57">
        <v>0</v>
      </c>
      <c r="H12" s="57">
        <v>0</v>
      </c>
    </row>
    <row r="13" spans="2:8" ht="17.25" customHeight="1">
      <c r="B13" s="58" t="s">
        <v>128</v>
      </c>
      <c r="C13" s="53">
        <v>10</v>
      </c>
      <c r="D13" s="57">
        <v>1</v>
      </c>
      <c r="E13" s="57">
        <v>0</v>
      </c>
      <c r="F13" s="57">
        <v>0</v>
      </c>
      <c r="G13" s="53">
        <v>7</v>
      </c>
      <c r="H13" s="54">
        <v>2</v>
      </c>
    </row>
    <row r="14" spans="2:8" ht="17.25" customHeight="1">
      <c r="B14" s="58" t="s">
        <v>33</v>
      </c>
      <c r="C14" s="53">
        <v>323</v>
      </c>
      <c r="D14" s="53">
        <v>124</v>
      </c>
      <c r="E14" s="59">
        <v>37</v>
      </c>
      <c r="F14" s="53">
        <v>63</v>
      </c>
      <c r="G14" s="53">
        <v>76</v>
      </c>
      <c r="H14" s="54">
        <v>23</v>
      </c>
    </row>
    <row r="15" spans="2:8" ht="19.5" customHeight="1">
      <c r="B15" s="60" t="s">
        <v>34</v>
      </c>
      <c r="C15" s="61">
        <v>881</v>
      </c>
      <c r="D15" s="61">
        <v>382</v>
      </c>
      <c r="E15" s="61">
        <v>96</v>
      </c>
      <c r="F15" s="61">
        <v>122</v>
      </c>
      <c r="G15" s="61">
        <v>226</v>
      </c>
      <c r="H15" s="62">
        <v>55</v>
      </c>
    </row>
    <row r="16" spans="2:8" ht="34.5" customHeight="1">
      <c r="B16" s="199" t="s">
        <v>149</v>
      </c>
      <c r="C16" s="199"/>
      <c r="D16" s="199"/>
      <c r="E16" s="199"/>
      <c r="F16" s="199"/>
      <c r="G16" s="199"/>
      <c r="H16" s="199"/>
    </row>
    <row r="17" ht="15">
      <c r="B17" s="3" t="s">
        <v>83</v>
      </c>
    </row>
  </sheetData>
  <sheetProtection/>
  <mergeCells count="2">
    <mergeCell ref="B5:B6"/>
    <mergeCell ref="B16:H16"/>
  </mergeCells>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B17" sqref="B17:J17"/>
    </sheetView>
  </sheetViews>
  <sheetFormatPr defaultColWidth="9.00390625" defaultRowHeight="12.75"/>
  <cols>
    <col min="1" max="1" width="2.125" style="3" customWidth="1"/>
    <col min="2" max="2" width="43.375" style="3" customWidth="1"/>
    <col min="3" max="3" width="9.00390625" style="3" bestFit="1" customWidth="1"/>
    <col min="4" max="4" width="7.875" style="3" customWidth="1"/>
    <col min="5" max="5" width="8.00390625" style="3" bestFit="1" customWidth="1"/>
    <col min="6" max="6" width="7.75390625" style="3" bestFit="1" customWidth="1"/>
    <col min="7" max="7" width="8.00390625" style="3" bestFit="1" customWidth="1"/>
    <col min="8" max="8" width="9.125" style="3" customWidth="1"/>
    <col min="9" max="9" width="8.00390625" style="3" bestFit="1" customWidth="1"/>
    <col min="10" max="10" width="8.75390625" style="3" customWidth="1"/>
    <col min="11" max="16384" width="9.00390625" style="3" customWidth="1"/>
  </cols>
  <sheetData>
    <row r="1" ht="15.75">
      <c r="A1" s="2"/>
    </row>
    <row r="2" spans="2:10" ht="15">
      <c r="B2" s="4" t="s">
        <v>35</v>
      </c>
      <c r="C2" s="5"/>
      <c r="D2" s="5"/>
      <c r="E2" s="5"/>
      <c r="F2" s="5"/>
      <c r="G2" s="5"/>
      <c r="H2" s="5"/>
      <c r="I2" s="5"/>
      <c r="J2" s="5"/>
    </row>
    <row r="3" spans="2:10" ht="17.25" customHeight="1">
      <c r="B3" s="207" t="s">
        <v>132</v>
      </c>
      <c r="C3" s="207"/>
      <c r="D3" s="207"/>
      <c r="E3" s="207"/>
      <c r="F3" s="207"/>
      <c r="G3" s="207"/>
      <c r="H3" s="207"/>
      <c r="I3" s="207"/>
      <c r="J3" s="207"/>
    </row>
    <row r="4" spans="2:10" ht="16.5" customHeight="1">
      <c r="B4" s="208" t="s">
        <v>147</v>
      </c>
      <c r="C4" s="208"/>
      <c r="D4" s="208"/>
      <c r="E4" s="208"/>
      <c r="F4" s="208"/>
      <c r="G4" s="208"/>
      <c r="H4" s="208"/>
      <c r="I4" s="208"/>
      <c r="J4" s="208"/>
    </row>
    <row r="5" spans="2:10" ht="15.75" customHeight="1">
      <c r="B5" s="63"/>
      <c r="C5" s="64" t="s">
        <v>77</v>
      </c>
      <c r="D5" s="48"/>
      <c r="E5" s="48"/>
      <c r="F5" s="48"/>
      <c r="G5" s="48"/>
      <c r="H5" s="48"/>
      <c r="I5" s="48"/>
      <c r="J5" s="49"/>
    </row>
    <row r="6" spans="2:10" ht="15.75" customHeight="1">
      <c r="B6" s="27" t="s">
        <v>127</v>
      </c>
      <c r="C6" s="36" t="s">
        <v>25</v>
      </c>
      <c r="D6" s="37"/>
      <c r="E6" s="38" t="s">
        <v>26</v>
      </c>
      <c r="F6" s="37"/>
      <c r="G6" s="38" t="s">
        <v>27</v>
      </c>
      <c r="H6" s="37"/>
      <c r="I6" s="38" t="s">
        <v>38</v>
      </c>
      <c r="J6" s="37"/>
    </row>
    <row r="7" spans="2:10" ht="16.5" customHeight="1">
      <c r="B7" s="65"/>
      <c r="C7" s="39" t="s">
        <v>23</v>
      </c>
      <c r="D7" s="39" t="s">
        <v>24</v>
      </c>
      <c r="E7" s="39" t="s">
        <v>23</v>
      </c>
      <c r="F7" s="39" t="s">
        <v>24</v>
      </c>
      <c r="G7" s="39" t="s">
        <v>23</v>
      </c>
      <c r="H7" s="39" t="s">
        <v>24</v>
      </c>
      <c r="I7" s="39" t="s">
        <v>23</v>
      </c>
      <c r="J7" s="39" t="s">
        <v>24</v>
      </c>
    </row>
    <row r="8" spans="2:10" ht="29.25" customHeight="1">
      <c r="B8" s="55" t="s">
        <v>122</v>
      </c>
      <c r="C8" s="136">
        <v>183</v>
      </c>
      <c r="D8" s="131">
        <v>155.9982610029921</v>
      </c>
      <c r="E8" s="136">
        <v>80</v>
      </c>
      <c r="F8" s="131">
        <v>91.45888351567947</v>
      </c>
      <c r="G8" s="136">
        <v>89</v>
      </c>
      <c r="H8" s="131">
        <v>399.24636640947426</v>
      </c>
      <c r="I8" s="137">
        <v>11</v>
      </c>
      <c r="J8" s="131">
        <v>157.59312320916905</v>
      </c>
    </row>
    <row r="9" spans="2:10" ht="17.25" customHeight="1">
      <c r="B9" s="58" t="s">
        <v>121</v>
      </c>
      <c r="C9" s="81">
        <v>181</v>
      </c>
      <c r="D9" s="131">
        <v>154.293361975637</v>
      </c>
      <c r="E9" s="81">
        <v>117</v>
      </c>
      <c r="F9" s="131">
        <v>133.75861714168124</v>
      </c>
      <c r="G9" s="81">
        <v>47</v>
      </c>
      <c r="H9" s="131">
        <v>210.83796877803695</v>
      </c>
      <c r="I9" s="81">
        <v>15</v>
      </c>
      <c r="J9" s="131">
        <v>214.8997134670487</v>
      </c>
    </row>
    <row r="10" spans="2:10" ht="17.25" customHeight="1">
      <c r="B10" s="58" t="s">
        <v>126</v>
      </c>
      <c r="C10" s="81">
        <v>74</v>
      </c>
      <c r="D10" s="131">
        <v>63.08126401213889</v>
      </c>
      <c r="E10" s="81">
        <v>37</v>
      </c>
      <c r="F10" s="131">
        <v>42.29973362600176</v>
      </c>
      <c r="G10" s="81">
        <v>37</v>
      </c>
      <c r="H10" s="131">
        <v>165.9788264848376</v>
      </c>
      <c r="I10" s="132">
        <v>0</v>
      </c>
      <c r="J10" s="131">
        <v>0</v>
      </c>
    </row>
    <row r="11" spans="2:10" ht="17.25" customHeight="1">
      <c r="B11" s="58" t="s">
        <v>124</v>
      </c>
      <c r="C11" s="81">
        <v>42</v>
      </c>
      <c r="D11" s="131">
        <v>35.80287957445721</v>
      </c>
      <c r="E11" s="81">
        <v>21</v>
      </c>
      <c r="F11" s="131">
        <v>24.007956922865866</v>
      </c>
      <c r="G11" s="81">
        <v>18</v>
      </c>
      <c r="H11" s="131">
        <v>80.74645612775883</v>
      </c>
      <c r="I11" s="132">
        <v>3</v>
      </c>
      <c r="J11" s="131">
        <v>42.97994269340974</v>
      </c>
    </row>
    <row r="12" spans="2:10" ht="17.25" customHeight="1">
      <c r="B12" s="58" t="s">
        <v>120</v>
      </c>
      <c r="C12" s="81">
        <v>45</v>
      </c>
      <c r="D12" s="131">
        <v>38.36022811548986</v>
      </c>
      <c r="E12" s="81">
        <v>27</v>
      </c>
      <c r="F12" s="131">
        <v>30.867373186541823</v>
      </c>
      <c r="G12" s="81">
        <v>16</v>
      </c>
      <c r="H12" s="131">
        <v>71.77462766911897</v>
      </c>
      <c r="I12" s="81">
        <v>2</v>
      </c>
      <c r="J12" s="131">
        <v>28.653295128939828</v>
      </c>
    </row>
    <row r="13" spans="2:10" ht="17.25" customHeight="1">
      <c r="B13" s="58" t="s">
        <v>123</v>
      </c>
      <c r="C13" s="81">
        <v>23</v>
      </c>
      <c r="D13" s="131">
        <v>19.606338814583708</v>
      </c>
      <c r="E13" s="81">
        <v>13</v>
      </c>
      <c r="F13" s="131">
        <v>14.862068571297915</v>
      </c>
      <c r="G13" s="81">
        <v>10</v>
      </c>
      <c r="H13" s="131">
        <v>44.859142293199355</v>
      </c>
      <c r="I13" s="132">
        <v>0</v>
      </c>
      <c r="J13" s="131">
        <v>0</v>
      </c>
    </row>
    <row r="14" spans="2:10" ht="17.25" customHeight="1">
      <c r="B14" s="58" t="s">
        <v>128</v>
      </c>
      <c r="C14" s="81">
        <v>10</v>
      </c>
      <c r="D14" s="131">
        <v>8.524495136775524</v>
      </c>
      <c r="E14" s="81">
        <v>5</v>
      </c>
      <c r="F14" s="131">
        <v>5.716180219729967</v>
      </c>
      <c r="G14" s="81">
        <v>4</v>
      </c>
      <c r="H14" s="131">
        <v>17.943656917279743</v>
      </c>
      <c r="I14" s="132">
        <v>0</v>
      </c>
      <c r="J14" s="131">
        <v>0</v>
      </c>
    </row>
    <row r="15" spans="2:10" ht="17.25" customHeight="1">
      <c r="B15" s="58" t="s">
        <v>33</v>
      </c>
      <c r="C15" s="81">
        <v>323</v>
      </c>
      <c r="D15" s="86">
        <v>275.34119291784947</v>
      </c>
      <c r="E15" s="81">
        <v>170</v>
      </c>
      <c r="F15" s="86">
        <v>194.3501274708189</v>
      </c>
      <c r="G15" s="81">
        <v>125</v>
      </c>
      <c r="H15" s="86">
        <v>560.7392786649918</v>
      </c>
      <c r="I15" s="81">
        <v>15</v>
      </c>
      <c r="J15" s="131">
        <v>214.8997134670487</v>
      </c>
    </row>
    <row r="16" spans="2:10" ht="20.25" customHeight="1">
      <c r="B16" s="60" t="s">
        <v>34</v>
      </c>
      <c r="C16" s="79">
        <v>881</v>
      </c>
      <c r="D16" s="120">
        <v>751.0080215499237</v>
      </c>
      <c r="E16" s="79">
        <v>470</v>
      </c>
      <c r="F16" s="120">
        <v>537.320940654617</v>
      </c>
      <c r="G16" s="79">
        <v>346</v>
      </c>
      <c r="H16" s="119">
        <v>1552.1263233446975</v>
      </c>
      <c r="I16" s="79">
        <v>46</v>
      </c>
      <c r="J16" s="119">
        <v>659.0257879656161</v>
      </c>
    </row>
    <row r="17" spans="2:10" ht="53.25" customHeight="1">
      <c r="B17" s="199" t="s">
        <v>94</v>
      </c>
      <c r="C17" s="198"/>
      <c r="D17" s="198"/>
      <c r="E17" s="198"/>
      <c r="F17" s="198"/>
      <c r="G17" s="198"/>
      <c r="H17" s="198"/>
      <c r="I17" s="198"/>
      <c r="J17" s="198"/>
    </row>
    <row r="18" spans="2:10" ht="42" customHeight="1">
      <c r="B18" s="199" t="s">
        <v>95</v>
      </c>
      <c r="C18" s="198"/>
      <c r="D18" s="198"/>
      <c r="E18" s="198"/>
      <c r="F18" s="198"/>
      <c r="G18" s="198"/>
      <c r="H18" s="198"/>
      <c r="I18" s="198"/>
      <c r="J18" s="198"/>
    </row>
    <row r="19" spans="2:10" ht="15">
      <c r="B19" s="199" t="s">
        <v>149</v>
      </c>
      <c r="C19" s="198"/>
      <c r="D19" s="198"/>
      <c r="E19" s="198"/>
      <c r="F19" s="198"/>
      <c r="G19" s="198"/>
      <c r="H19" s="198"/>
      <c r="I19" s="198"/>
      <c r="J19" s="198"/>
    </row>
    <row r="22" spans="2:3" ht="15">
      <c r="B22" s="129"/>
      <c r="C22" s="71"/>
    </row>
    <row r="23" spans="2:3" ht="15">
      <c r="B23" s="129"/>
      <c r="C23" s="71"/>
    </row>
    <row r="24" spans="2:3" ht="15">
      <c r="B24" s="129"/>
      <c r="C24" s="71"/>
    </row>
    <row r="25" spans="2:3" ht="15">
      <c r="B25" s="129"/>
      <c r="C25" s="71"/>
    </row>
  </sheetData>
  <sheetProtection/>
  <mergeCells count="5">
    <mergeCell ref="B17:J17"/>
    <mergeCell ref="B18:J18"/>
    <mergeCell ref="B19:J19"/>
    <mergeCell ref="B3:J3"/>
    <mergeCell ref="B4:J4"/>
  </mergeCells>
  <printOptions horizontalCentered="1"/>
  <pageMargins left="0.5" right="0" top="1" bottom="1" header="0.13" footer="0"/>
  <pageSetup fitToHeight="1" fitToWidth="1" orientation="portrait" scale="90" r:id="rId1"/>
</worksheet>
</file>

<file path=xl/worksheets/sheet7.xml><?xml version="1.0" encoding="utf-8"?>
<worksheet xmlns="http://schemas.openxmlformats.org/spreadsheetml/2006/main" xmlns:r="http://schemas.openxmlformats.org/officeDocument/2006/relationships">
  <dimension ref="A1:K20"/>
  <sheetViews>
    <sheetView zoomScalePageLayoutView="0" workbookViewId="0" topLeftCell="A1">
      <selection activeCell="I14" sqref="I14:L16"/>
    </sheetView>
  </sheetViews>
  <sheetFormatPr defaultColWidth="9.00390625" defaultRowHeight="12.75"/>
  <cols>
    <col min="1" max="1" width="4.25390625" style="3" customWidth="1"/>
    <col min="2" max="2" width="40.25390625" style="3" customWidth="1"/>
    <col min="3" max="3" width="8.00390625" style="3" bestFit="1" customWidth="1"/>
    <col min="4" max="4" width="7.875" style="3" customWidth="1"/>
    <col min="5" max="5" width="8.00390625" style="3" bestFit="1" customWidth="1"/>
    <col min="6" max="6" width="7.875" style="3" customWidth="1"/>
    <col min="7" max="7" width="8.00390625" style="3" bestFit="1" customWidth="1"/>
    <col min="8" max="8" width="8.25390625" style="3" customWidth="1"/>
    <col min="9" max="16384" width="9.00390625" style="3" customWidth="1"/>
  </cols>
  <sheetData>
    <row r="1" ht="15.75">
      <c r="A1" s="2"/>
    </row>
    <row r="2" spans="2:8" ht="15">
      <c r="B2" s="4" t="s">
        <v>36</v>
      </c>
      <c r="C2" s="5"/>
      <c r="D2" s="5"/>
      <c r="E2" s="5"/>
      <c r="F2" s="5"/>
      <c r="G2" s="5"/>
      <c r="H2" s="5"/>
    </row>
    <row r="3" spans="2:8" ht="17.25" customHeight="1">
      <c r="B3" s="207" t="s">
        <v>133</v>
      </c>
      <c r="C3" s="207"/>
      <c r="D3" s="207"/>
      <c r="E3" s="207"/>
      <c r="F3" s="207"/>
      <c r="G3" s="207"/>
      <c r="H3" s="207"/>
    </row>
    <row r="4" spans="2:8" ht="15">
      <c r="B4" s="4" t="s">
        <v>147</v>
      </c>
      <c r="C4" s="5"/>
      <c r="D4" s="5"/>
      <c r="E4" s="5"/>
      <c r="F4" s="5"/>
      <c r="G4" s="5"/>
      <c r="H4" s="5"/>
    </row>
    <row r="5" spans="2:8" ht="18" customHeight="1">
      <c r="B5" s="63"/>
      <c r="C5" s="64" t="s">
        <v>80</v>
      </c>
      <c r="D5" s="48"/>
      <c r="E5" s="48"/>
      <c r="F5" s="48"/>
      <c r="G5" s="48"/>
      <c r="H5" s="49"/>
    </row>
    <row r="6" spans="2:8" ht="16.5" customHeight="1">
      <c r="B6" s="27" t="s">
        <v>127</v>
      </c>
      <c r="C6" s="36" t="s">
        <v>34</v>
      </c>
      <c r="D6" s="37"/>
      <c r="E6" s="38" t="s">
        <v>78</v>
      </c>
      <c r="F6" s="37"/>
      <c r="G6" s="38" t="s">
        <v>79</v>
      </c>
      <c r="H6" s="37"/>
    </row>
    <row r="7" spans="2:8" ht="19.5" customHeight="1">
      <c r="B7" s="65"/>
      <c r="C7" s="39" t="s">
        <v>23</v>
      </c>
      <c r="D7" s="39" t="s">
        <v>24</v>
      </c>
      <c r="E7" s="39" t="s">
        <v>23</v>
      </c>
      <c r="F7" s="39" t="s">
        <v>24</v>
      </c>
      <c r="G7" s="39" t="s">
        <v>23</v>
      </c>
      <c r="H7" s="39" t="s">
        <v>24</v>
      </c>
    </row>
    <row r="8" spans="2:8" ht="27" customHeight="1">
      <c r="B8" s="55" t="s">
        <v>122</v>
      </c>
      <c r="C8" s="81">
        <v>183</v>
      </c>
      <c r="D8" s="131">
        <v>155.9982610029921</v>
      </c>
      <c r="E8" s="81">
        <v>103</v>
      </c>
      <c r="F8" s="131">
        <v>171.20441474685018</v>
      </c>
      <c r="G8" s="81">
        <v>79</v>
      </c>
      <c r="H8" s="131">
        <v>138.24723505529892</v>
      </c>
    </row>
    <row r="9" spans="2:8" ht="16.5" customHeight="1">
      <c r="B9" s="58" t="s">
        <v>121</v>
      </c>
      <c r="C9" s="81">
        <v>181</v>
      </c>
      <c r="D9" s="131">
        <v>154.293361975637</v>
      </c>
      <c r="E9" s="81">
        <v>94</v>
      </c>
      <c r="F9" s="131">
        <v>156.24480569130014</v>
      </c>
      <c r="G9" s="81">
        <v>87</v>
      </c>
      <c r="H9" s="131">
        <v>152.24695506089878</v>
      </c>
    </row>
    <row r="10" spans="2:8" ht="16.5" customHeight="1">
      <c r="B10" s="58" t="s">
        <v>126</v>
      </c>
      <c r="C10" s="81">
        <v>74</v>
      </c>
      <c r="D10" s="131">
        <v>63.08126401213889</v>
      </c>
      <c r="E10" s="81">
        <v>44</v>
      </c>
      <c r="F10" s="131">
        <v>73.13586649380007</v>
      </c>
      <c r="G10" s="81">
        <v>30</v>
      </c>
      <c r="H10" s="131">
        <v>52.49895002099958</v>
      </c>
    </row>
    <row r="11" spans="2:8" ht="16.5" customHeight="1">
      <c r="B11" s="58" t="s">
        <v>124</v>
      </c>
      <c r="C11" s="81">
        <v>42</v>
      </c>
      <c r="D11" s="131">
        <v>35.80287957445721</v>
      </c>
      <c r="E11" s="81">
        <v>27</v>
      </c>
      <c r="F11" s="131">
        <v>44.87882716665004</v>
      </c>
      <c r="G11" s="81">
        <v>15</v>
      </c>
      <c r="H11" s="131">
        <v>26.24947501049979</v>
      </c>
    </row>
    <row r="12" spans="2:8" ht="16.5" customHeight="1">
      <c r="B12" s="58" t="s">
        <v>120</v>
      </c>
      <c r="C12" s="81">
        <v>45</v>
      </c>
      <c r="D12" s="131">
        <v>38.36022811548986</v>
      </c>
      <c r="E12" s="81">
        <v>27</v>
      </c>
      <c r="F12" s="131">
        <v>44.87882716665004</v>
      </c>
      <c r="G12" s="81">
        <v>18</v>
      </c>
      <c r="H12" s="131">
        <v>31.49937001259975</v>
      </c>
    </row>
    <row r="13" spans="2:8" ht="16.5" customHeight="1">
      <c r="B13" s="58" t="s">
        <v>123</v>
      </c>
      <c r="C13" s="81">
        <v>23</v>
      </c>
      <c r="D13" s="131">
        <v>19.606338814583708</v>
      </c>
      <c r="E13" s="81">
        <v>12</v>
      </c>
      <c r="F13" s="131">
        <v>19.94614540740002</v>
      </c>
      <c r="G13" s="81">
        <v>11</v>
      </c>
      <c r="H13" s="131">
        <v>19.24961500769985</v>
      </c>
    </row>
    <row r="14" spans="2:8" ht="16.5" customHeight="1">
      <c r="B14" s="58" t="s">
        <v>128</v>
      </c>
      <c r="C14" s="81">
        <v>10</v>
      </c>
      <c r="D14" s="131">
        <v>8.524495136775524</v>
      </c>
      <c r="E14" s="81">
        <v>6</v>
      </c>
      <c r="F14" s="131">
        <v>9.97307270370001</v>
      </c>
      <c r="G14" s="81">
        <v>4</v>
      </c>
      <c r="H14" s="131">
        <v>6.999860002799944</v>
      </c>
    </row>
    <row r="15" spans="2:11" ht="16.5" customHeight="1">
      <c r="B15" s="58" t="s">
        <v>33</v>
      </c>
      <c r="C15" s="3">
        <v>323</v>
      </c>
      <c r="D15" s="86">
        <v>275.34119291784947</v>
      </c>
      <c r="E15" s="70">
        <v>185</v>
      </c>
      <c r="F15" s="86">
        <v>307.5030750307503</v>
      </c>
      <c r="G15" s="81">
        <v>137</v>
      </c>
      <c r="H15" s="86">
        <v>239.7452050958981</v>
      </c>
      <c r="I15" s="67"/>
      <c r="J15" s="67"/>
      <c r="K15" s="67"/>
    </row>
    <row r="16" spans="2:11" ht="27" customHeight="1">
      <c r="B16" s="60" t="s">
        <v>34</v>
      </c>
      <c r="C16" s="79">
        <v>881</v>
      </c>
      <c r="D16" s="120">
        <v>751.0080215499237</v>
      </c>
      <c r="E16" s="79">
        <v>498</v>
      </c>
      <c r="F16" s="86">
        <v>827.7650344071009</v>
      </c>
      <c r="G16" s="79">
        <v>381</v>
      </c>
      <c r="H16" s="120">
        <v>666.7366652666947</v>
      </c>
      <c r="I16" s="178"/>
      <c r="J16" s="151"/>
      <c r="K16" s="167"/>
    </row>
    <row r="17" spans="2:8" ht="60" customHeight="1">
      <c r="B17" s="199" t="s">
        <v>97</v>
      </c>
      <c r="C17" s="200"/>
      <c r="D17" s="200"/>
      <c r="E17" s="200"/>
      <c r="F17" s="200"/>
      <c r="G17" s="200"/>
      <c r="H17" s="200"/>
    </row>
    <row r="18" spans="2:8" ht="43.5" customHeight="1">
      <c r="B18" s="199" t="s">
        <v>95</v>
      </c>
      <c r="C18" s="200"/>
      <c r="D18" s="200"/>
      <c r="E18" s="200"/>
      <c r="F18" s="200"/>
      <c r="G18" s="200"/>
      <c r="H18" s="200"/>
    </row>
    <row r="19" spans="2:8" ht="30" customHeight="1">
      <c r="B19" s="199" t="s">
        <v>149</v>
      </c>
      <c r="C19" s="200"/>
      <c r="D19" s="200"/>
      <c r="E19" s="200"/>
      <c r="F19" s="200"/>
      <c r="G19" s="200"/>
      <c r="H19" s="200"/>
    </row>
    <row r="20" ht="15">
      <c r="B20" s="3" t="s">
        <v>83</v>
      </c>
    </row>
  </sheetData>
  <sheetProtection/>
  <mergeCells count="4">
    <mergeCell ref="B17:H17"/>
    <mergeCell ref="B18:H18"/>
    <mergeCell ref="B19:H19"/>
    <mergeCell ref="B3:H3"/>
  </mergeCells>
  <printOptions horizontalCentered="1"/>
  <pageMargins left="0.5" right="0.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1:N19"/>
  <sheetViews>
    <sheetView zoomScalePageLayoutView="0" workbookViewId="0" topLeftCell="A1">
      <selection activeCell="B1" sqref="B1"/>
    </sheetView>
  </sheetViews>
  <sheetFormatPr defaultColWidth="9.00390625" defaultRowHeight="12.75"/>
  <cols>
    <col min="1" max="1" width="3.625" style="3" customWidth="1"/>
    <col min="2" max="2" width="10.625" style="3" customWidth="1"/>
    <col min="3" max="3" width="11.125" style="3" customWidth="1"/>
    <col min="4" max="4" width="8.00390625" style="3" customWidth="1"/>
    <col min="5" max="5" width="6.50390625" style="3" customWidth="1"/>
    <col min="6" max="6" width="11.375" style="3" customWidth="1"/>
    <col min="7" max="7" width="7.875" style="3" customWidth="1"/>
    <col min="8" max="8" width="6.50390625" style="3" customWidth="1"/>
    <col min="9" max="10" width="9.125" style="3" customWidth="1"/>
    <col min="11" max="11" width="6.50390625" style="3" customWidth="1"/>
    <col min="12" max="12" width="7.50390625" style="3" customWidth="1"/>
    <col min="13" max="13" width="7.875" style="3" customWidth="1"/>
    <col min="14" max="14" width="6.50390625" style="3" customWidth="1"/>
    <col min="15" max="16384" width="9.00390625" style="3" customWidth="1"/>
  </cols>
  <sheetData>
    <row r="1" ht="15.75">
      <c r="A1" s="2"/>
    </row>
    <row r="2" spans="2:14" ht="15">
      <c r="B2" s="4" t="s">
        <v>37</v>
      </c>
      <c r="C2" s="5"/>
      <c r="D2" s="5"/>
      <c r="E2" s="5"/>
      <c r="F2" s="5"/>
      <c r="G2" s="5"/>
      <c r="H2" s="5"/>
      <c r="I2" s="5"/>
      <c r="J2" s="5"/>
      <c r="K2" s="5"/>
      <c r="L2" s="5"/>
      <c r="M2" s="5"/>
      <c r="N2" s="5"/>
    </row>
    <row r="3" spans="2:14" s="78" customFormat="1" ht="18" customHeight="1">
      <c r="B3" s="126" t="s">
        <v>141</v>
      </c>
      <c r="C3" s="127"/>
      <c r="D3" s="127"/>
      <c r="E3" s="127"/>
      <c r="F3" s="127"/>
      <c r="G3" s="127"/>
      <c r="H3" s="127"/>
      <c r="I3" s="127"/>
      <c r="J3" s="127"/>
      <c r="K3" s="127"/>
      <c r="L3" s="127"/>
      <c r="M3" s="127"/>
      <c r="N3" s="127"/>
    </row>
    <row r="4" spans="2:14" ht="15">
      <c r="B4" s="4" t="s">
        <v>147</v>
      </c>
      <c r="C4" s="5"/>
      <c r="D4" s="5"/>
      <c r="E4" s="5"/>
      <c r="F4" s="5"/>
      <c r="G4" s="5"/>
      <c r="H4" s="5"/>
      <c r="I4" s="5"/>
      <c r="J4" s="5"/>
      <c r="K4" s="5"/>
      <c r="L4" s="5"/>
      <c r="M4" s="5"/>
      <c r="N4" s="5"/>
    </row>
    <row r="5" spans="2:14" ht="18.75" customHeight="1">
      <c r="B5" s="205" t="s">
        <v>106</v>
      </c>
      <c r="C5" s="36" t="s">
        <v>25</v>
      </c>
      <c r="D5" s="76"/>
      <c r="E5" s="37"/>
      <c r="F5" s="38" t="s">
        <v>26</v>
      </c>
      <c r="G5" s="76"/>
      <c r="H5" s="37"/>
      <c r="I5" s="38" t="s">
        <v>27</v>
      </c>
      <c r="J5" s="76"/>
      <c r="K5" s="37"/>
      <c r="L5" s="38" t="s">
        <v>38</v>
      </c>
      <c r="M5" s="76"/>
      <c r="N5" s="37"/>
    </row>
    <row r="6" spans="2:14" ht="45.75" customHeight="1">
      <c r="B6" s="209"/>
      <c r="C6" s="125" t="s">
        <v>110</v>
      </c>
      <c r="D6" s="125" t="s">
        <v>111</v>
      </c>
      <c r="E6" s="125" t="s">
        <v>112</v>
      </c>
      <c r="F6" s="125" t="s">
        <v>110</v>
      </c>
      <c r="G6" s="125" t="s">
        <v>111</v>
      </c>
      <c r="H6" s="125" t="s">
        <v>112</v>
      </c>
      <c r="I6" s="125" t="s">
        <v>110</v>
      </c>
      <c r="J6" s="125" t="s">
        <v>111</v>
      </c>
      <c r="K6" s="125" t="s">
        <v>112</v>
      </c>
      <c r="L6" s="125" t="s">
        <v>110</v>
      </c>
      <c r="M6" s="125" t="s">
        <v>111</v>
      </c>
      <c r="N6" s="125" t="s">
        <v>112</v>
      </c>
    </row>
    <row r="7" spans="2:14" s="78" customFormat="1" ht="25.5" customHeight="1">
      <c r="B7" s="100" t="s">
        <v>39</v>
      </c>
      <c r="C7" s="85">
        <v>117309</v>
      </c>
      <c r="D7" s="85">
        <v>881</v>
      </c>
      <c r="E7" s="130">
        <v>7.510080215499237</v>
      </c>
      <c r="F7" s="61">
        <v>87471</v>
      </c>
      <c r="G7" s="85">
        <v>470</v>
      </c>
      <c r="H7" s="130">
        <v>5.373209406546169</v>
      </c>
      <c r="I7" s="61">
        <v>22292</v>
      </c>
      <c r="J7" s="85">
        <v>346</v>
      </c>
      <c r="K7" s="130">
        <v>15.521263233446975</v>
      </c>
      <c r="L7" s="177">
        <v>6980</v>
      </c>
      <c r="M7" s="85">
        <v>46</v>
      </c>
      <c r="N7" s="86">
        <v>6.590257879656161</v>
      </c>
    </row>
    <row r="8" spans="2:14" s="78" customFormat="1" ht="18" customHeight="1">
      <c r="B8" s="128" t="s">
        <v>40</v>
      </c>
      <c r="C8" s="176">
        <v>133</v>
      </c>
      <c r="D8" s="132">
        <v>0</v>
      </c>
      <c r="E8" s="131">
        <v>0</v>
      </c>
      <c r="F8" s="53">
        <v>41</v>
      </c>
      <c r="G8" s="132">
        <v>0</v>
      </c>
      <c r="H8" s="131">
        <v>0</v>
      </c>
      <c r="I8" s="53">
        <v>83</v>
      </c>
      <c r="J8" s="132">
        <v>0</v>
      </c>
      <c r="K8" s="131">
        <v>0</v>
      </c>
      <c r="L8" s="137">
        <v>7</v>
      </c>
      <c r="M8" s="132">
        <v>0</v>
      </c>
      <c r="N8" s="82">
        <v>0</v>
      </c>
    </row>
    <row r="9" spans="2:14" s="78" customFormat="1" ht="18" customHeight="1">
      <c r="B9" s="128" t="s">
        <v>41</v>
      </c>
      <c r="C9" s="53">
        <v>11708</v>
      </c>
      <c r="D9" s="81">
        <v>116</v>
      </c>
      <c r="E9" s="131">
        <v>9.907755380936111</v>
      </c>
      <c r="F9" s="53">
        <v>6646</v>
      </c>
      <c r="G9" s="81">
        <v>48</v>
      </c>
      <c r="H9" s="131">
        <v>7.222389407162202</v>
      </c>
      <c r="I9" s="53">
        <v>4548</v>
      </c>
      <c r="J9" s="81">
        <v>62</v>
      </c>
      <c r="K9" s="131">
        <v>13.632365875109938</v>
      </c>
      <c r="L9" s="135">
        <v>462</v>
      </c>
      <c r="M9" s="81">
        <v>6</v>
      </c>
      <c r="N9" s="82">
        <v>12.987012987012989</v>
      </c>
    </row>
    <row r="10" spans="2:14" s="78" customFormat="1" ht="18" customHeight="1">
      <c r="B10" s="128" t="s">
        <v>42</v>
      </c>
      <c r="C10" s="53">
        <v>28442</v>
      </c>
      <c r="D10" s="81">
        <v>250</v>
      </c>
      <c r="E10" s="131">
        <v>8.78981787497363</v>
      </c>
      <c r="F10" s="53">
        <v>19939</v>
      </c>
      <c r="G10" s="81">
        <v>126</v>
      </c>
      <c r="H10" s="131">
        <v>6.319273785044386</v>
      </c>
      <c r="I10" s="53">
        <v>7199</v>
      </c>
      <c r="J10" s="81">
        <v>109</v>
      </c>
      <c r="K10" s="131">
        <v>15.14099180441728</v>
      </c>
      <c r="L10" s="135">
        <v>1161</v>
      </c>
      <c r="M10" s="81">
        <v>8</v>
      </c>
      <c r="N10" s="82">
        <v>6.890611541774333</v>
      </c>
    </row>
    <row r="11" spans="2:14" s="78" customFormat="1" ht="18" customHeight="1">
      <c r="B11" s="128" t="s">
        <v>43</v>
      </c>
      <c r="C11" s="53">
        <v>34515</v>
      </c>
      <c r="D11" s="81">
        <v>234</v>
      </c>
      <c r="E11" s="131">
        <v>6.779661016949152</v>
      </c>
      <c r="F11" s="53">
        <v>27218</v>
      </c>
      <c r="G11" s="81">
        <v>132</v>
      </c>
      <c r="H11" s="131">
        <v>4.849731795135573</v>
      </c>
      <c r="I11" s="53">
        <v>5095</v>
      </c>
      <c r="J11" s="81">
        <v>84</v>
      </c>
      <c r="K11" s="131">
        <v>16.48675171736997</v>
      </c>
      <c r="L11" s="135">
        <v>2042</v>
      </c>
      <c r="M11" s="81">
        <v>13</v>
      </c>
      <c r="N11" s="82">
        <v>6.366307541625857</v>
      </c>
    </row>
    <row r="12" spans="2:14" s="78" customFormat="1" ht="18" customHeight="1">
      <c r="B12" s="128" t="s">
        <v>44</v>
      </c>
      <c r="C12" s="53">
        <v>39723</v>
      </c>
      <c r="D12" s="81">
        <v>251</v>
      </c>
      <c r="E12" s="131">
        <v>6.318757394960099</v>
      </c>
      <c r="F12" s="53">
        <v>31448</v>
      </c>
      <c r="G12" s="81">
        <v>148</v>
      </c>
      <c r="H12" s="131">
        <v>4.70618163317222</v>
      </c>
      <c r="I12" s="53">
        <v>4987</v>
      </c>
      <c r="J12" s="81">
        <v>81</v>
      </c>
      <c r="K12" s="131">
        <v>16.24222979747343</v>
      </c>
      <c r="L12" s="135">
        <v>3101</v>
      </c>
      <c r="M12" s="81">
        <v>11</v>
      </c>
      <c r="N12" s="82">
        <v>3.547242824895195</v>
      </c>
    </row>
    <row r="13" spans="2:14" s="78" customFormat="1" ht="18" customHeight="1">
      <c r="B13" s="111" t="s">
        <v>45</v>
      </c>
      <c r="C13" s="175">
        <v>2786</v>
      </c>
      <c r="D13" s="85">
        <v>30</v>
      </c>
      <c r="E13" s="86">
        <v>10.768126346015794</v>
      </c>
      <c r="F13" s="175">
        <v>2178</v>
      </c>
      <c r="G13" s="85">
        <v>16</v>
      </c>
      <c r="H13" s="86">
        <v>7.3461891643709825</v>
      </c>
      <c r="I13" s="175">
        <v>380</v>
      </c>
      <c r="J13" s="85">
        <v>10</v>
      </c>
      <c r="K13" s="86">
        <v>26.31578947368421</v>
      </c>
      <c r="L13" s="157">
        <v>207</v>
      </c>
      <c r="M13" s="133">
        <v>3</v>
      </c>
      <c r="N13" s="86">
        <v>14.492753623188406</v>
      </c>
    </row>
    <row r="14" spans="2:14" ht="63.75" customHeight="1">
      <c r="B14" s="199" t="s">
        <v>98</v>
      </c>
      <c r="C14" s="200"/>
      <c r="D14" s="200"/>
      <c r="E14" s="200"/>
      <c r="F14" s="200"/>
      <c r="G14" s="200"/>
      <c r="H14" s="200"/>
      <c r="I14" s="200"/>
      <c r="J14" s="200"/>
      <c r="K14" s="200"/>
      <c r="L14" s="200"/>
      <c r="M14" s="200"/>
      <c r="N14" s="200"/>
    </row>
    <row r="15" spans="2:14" ht="42.75" customHeight="1">
      <c r="B15" s="199" t="s">
        <v>142</v>
      </c>
      <c r="C15" s="200"/>
      <c r="D15" s="200"/>
      <c r="E15" s="200"/>
      <c r="F15" s="200"/>
      <c r="G15" s="200"/>
      <c r="H15" s="200"/>
      <c r="I15" s="200"/>
      <c r="J15" s="200"/>
      <c r="K15" s="200"/>
      <c r="L15" s="200"/>
      <c r="M15" s="200"/>
      <c r="N15" s="200"/>
    </row>
    <row r="16" spans="2:14" ht="15">
      <c r="B16" s="199" t="s">
        <v>149</v>
      </c>
      <c r="C16" s="200"/>
      <c r="D16" s="200"/>
      <c r="E16" s="200"/>
      <c r="F16" s="200"/>
      <c r="G16" s="200"/>
      <c r="H16" s="200"/>
      <c r="I16" s="200"/>
      <c r="J16" s="200"/>
      <c r="K16" s="200"/>
      <c r="L16" s="200"/>
      <c r="M16" s="200"/>
      <c r="N16" s="200"/>
    </row>
    <row r="19" ht="15">
      <c r="B19" s="93"/>
    </row>
  </sheetData>
  <sheetProtection/>
  <mergeCells count="4">
    <mergeCell ref="B14:N14"/>
    <mergeCell ref="B15:N15"/>
    <mergeCell ref="B16:N16"/>
    <mergeCell ref="B5:B6"/>
  </mergeCells>
  <printOptions horizontalCentered="1"/>
  <pageMargins left="0" right="0" top="1" bottom="1" header="0" footer="0"/>
  <pageSetup orientation="landscape" r:id="rId1"/>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1">
      <selection activeCell="E15" sqref="E15"/>
    </sheetView>
  </sheetViews>
  <sheetFormatPr defaultColWidth="9.00390625" defaultRowHeight="12.75"/>
  <cols>
    <col min="1" max="1" width="3.625" style="3" customWidth="1"/>
    <col min="2" max="2" width="13.125" style="3" customWidth="1"/>
    <col min="3" max="3" width="10.375" style="3" customWidth="1"/>
    <col min="4" max="4" width="9.25390625" style="3" customWidth="1"/>
    <col min="5" max="5" width="6.75390625" style="3" customWidth="1"/>
    <col min="6" max="6" width="10.00390625" style="3" customWidth="1"/>
    <col min="7" max="7" width="8.75390625" style="3" customWidth="1"/>
    <col min="8" max="8" width="6.75390625" style="3" customWidth="1"/>
    <col min="9" max="9" width="8.75390625" style="3" customWidth="1"/>
    <col min="10" max="10" width="8.125" style="3" customWidth="1"/>
    <col min="11" max="11" width="6.75390625" style="3" customWidth="1"/>
    <col min="12" max="12" width="8.25390625" style="3" customWidth="1"/>
    <col min="13" max="13" width="8.50390625" style="3" customWidth="1"/>
    <col min="14" max="14" width="6.75390625" style="3" customWidth="1"/>
    <col min="15" max="16384" width="9.00390625" style="3" customWidth="1"/>
  </cols>
  <sheetData>
    <row r="1" ht="15.75">
      <c r="A1" s="2"/>
    </row>
    <row r="2" spans="2:14" ht="15">
      <c r="B2" s="4" t="s">
        <v>47</v>
      </c>
      <c r="C2" s="5"/>
      <c r="D2" s="5"/>
      <c r="E2" s="5"/>
      <c r="F2" s="5"/>
      <c r="G2" s="5"/>
      <c r="H2" s="5"/>
      <c r="I2" s="5"/>
      <c r="J2" s="5"/>
      <c r="K2" s="5"/>
      <c r="L2" s="5"/>
      <c r="M2" s="5"/>
      <c r="N2" s="5"/>
    </row>
    <row r="3" spans="2:14" ht="15.75">
      <c r="B3" s="6" t="s">
        <v>48</v>
      </c>
      <c r="C3" s="5"/>
      <c r="D3" s="5"/>
      <c r="E3" s="5"/>
      <c r="F3" s="5"/>
      <c r="G3" s="5"/>
      <c r="H3" s="5"/>
      <c r="I3" s="5"/>
      <c r="J3" s="5"/>
      <c r="K3" s="5"/>
      <c r="L3" s="5"/>
      <c r="M3" s="5"/>
      <c r="N3" s="5"/>
    </row>
    <row r="4" spans="2:14" ht="15">
      <c r="B4" s="4" t="s">
        <v>150</v>
      </c>
      <c r="C4" s="5"/>
      <c r="D4" s="5"/>
      <c r="E4" s="5"/>
      <c r="F4" s="5"/>
      <c r="G4" s="5"/>
      <c r="H4" s="5"/>
      <c r="I4" s="5"/>
      <c r="J4" s="5"/>
      <c r="K4" s="5"/>
      <c r="L4" s="5"/>
      <c r="M4" s="5"/>
      <c r="N4" s="5"/>
    </row>
    <row r="5" spans="2:14" ht="18" customHeight="1">
      <c r="B5" s="63"/>
      <c r="C5" s="36" t="s">
        <v>25</v>
      </c>
      <c r="D5" s="76"/>
      <c r="E5" s="37"/>
      <c r="F5" s="38" t="s">
        <v>26</v>
      </c>
      <c r="G5" s="76"/>
      <c r="H5" s="37"/>
      <c r="I5" s="38" t="s">
        <v>27</v>
      </c>
      <c r="J5" s="76"/>
      <c r="K5" s="37"/>
      <c r="L5" s="38" t="s">
        <v>38</v>
      </c>
      <c r="M5" s="76"/>
      <c r="N5" s="37"/>
    </row>
    <row r="6" spans="2:14" ht="57" customHeight="1">
      <c r="B6" s="124" t="s">
        <v>140</v>
      </c>
      <c r="C6" s="125" t="s">
        <v>110</v>
      </c>
      <c r="D6" s="125" t="s">
        <v>111</v>
      </c>
      <c r="E6" s="125" t="s">
        <v>112</v>
      </c>
      <c r="F6" s="125" t="s">
        <v>110</v>
      </c>
      <c r="G6" s="125" t="s">
        <v>111</v>
      </c>
      <c r="H6" s="125" t="s">
        <v>112</v>
      </c>
      <c r="I6" s="125" t="s">
        <v>110</v>
      </c>
      <c r="J6" s="125" t="s">
        <v>111</v>
      </c>
      <c r="K6" s="125" t="s">
        <v>112</v>
      </c>
      <c r="L6" s="125" t="s">
        <v>110</v>
      </c>
      <c r="M6" s="125" t="s">
        <v>111</v>
      </c>
      <c r="N6" s="125" t="s">
        <v>112</v>
      </c>
    </row>
    <row r="7" spans="2:14" s="78" customFormat="1" ht="24" customHeight="1">
      <c r="B7" s="111" t="s">
        <v>49</v>
      </c>
      <c r="C7" s="85">
        <v>117309</v>
      </c>
      <c r="D7" s="85">
        <v>881</v>
      </c>
      <c r="E7" s="130">
        <v>7.510080215499237</v>
      </c>
      <c r="F7" s="85">
        <v>87471</v>
      </c>
      <c r="G7" s="85">
        <v>470</v>
      </c>
      <c r="H7" s="130">
        <v>5.373209406546169</v>
      </c>
      <c r="I7" s="85">
        <v>22292</v>
      </c>
      <c r="J7" s="85">
        <v>346</v>
      </c>
      <c r="K7" s="130">
        <v>15.521263233446975</v>
      </c>
      <c r="L7" s="85">
        <v>6980</v>
      </c>
      <c r="M7" s="85">
        <v>46</v>
      </c>
      <c r="N7" s="86">
        <v>6.590257879656161</v>
      </c>
    </row>
    <row r="8" spans="2:14" ht="18" customHeight="1">
      <c r="B8" s="58" t="s">
        <v>113</v>
      </c>
      <c r="C8" s="54">
        <v>79754</v>
      </c>
      <c r="D8" s="81">
        <v>453</v>
      </c>
      <c r="E8" s="131">
        <v>5.679965895127517</v>
      </c>
      <c r="F8" s="54">
        <v>63002</v>
      </c>
      <c r="G8" s="81">
        <v>261</v>
      </c>
      <c r="H8" s="131">
        <v>4.142725627757849</v>
      </c>
      <c r="I8" s="54">
        <v>11729</v>
      </c>
      <c r="J8" s="81">
        <v>160</v>
      </c>
      <c r="K8" s="131">
        <v>13.64140165401995</v>
      </c>
      <c r="L8" s="81">
        <v>4689</v>
      </c>
      <c r="M8" s="81">
        <v>22</v>
      </c>
      <c r="N8" s="169">
        <v>4.691831947110258</v>
      </c>
    </row>
    <row r="9" spans="2:14" ht="18" customHeight="1">
      <c r="B9" s="58" t="s">
        <v>114</v>
      </c>
      <c r="C9" s="54">
        <v>25112</v>
      </c>
      <c r="D9" s="81">
        <v>224</v>
      </c>
      <c r="E9" s="131">
        <v>8.920038228735267</v>
      </c>
      <c r="F9" s="54">
        <v>17512</v>
      </c>
      <c r="G9" s="81">
        <v>123</v>
      </c>
      <c r="H9" s="131">
        <v>7.023755139333029</v>
      </c>
      <c r="I9" s="54">
        <v>6017</v>
      </c>
      <c r="J9" s="81">
        <v>83</v>
      </c>
      <c r="K9" s="131">
        <v>13.794249626059498</v>
      </c>
      <c r="L9" s="81">
        <v>1462</v>
      </c>
      <c r="M9" s="81">
        <v>14</v>
      </c>
      <c r="N9" s="82">
        <v>9.575923392612859</v>
      </c>
    </row>
    <row r="10" spans="2:14" ht="18" customHeight="1">
      <c r="B10" s="83" t="s">
        <v>115</v>
      </c>
      <c r="C10" s="175">
        <v>9347</v>
      </c>
      <c r="D10" s="85">
        <v>161</v>
      </c>
      <c r="E10" s="86">
        <v>17.22477800363753</v>
      </c>
      <c r="F10" s="175">
        <v>5614</v>
      </c>
      <c r="G10" s="85">
        <v>72</v>
      </c>
      <c r="H10" s="86">
        <v>12.82508015675098</v>
      </c>
      <c r="I10" s="175">
        <v>3031</v>
      </c>
      <c r="J10" s="85">
        <v>76</v>
      </c>
      <c r="K10" s="86">
        <v>25.074232926426923</v>
      </c>
      <c r="L10" s="85">
        <v>605</v>
      </c>
      <c r="M10" s="85">
        <v>9</v>
      </c>
      <c r="N10" s="86">
        <v>14.87603305785124</v>
      </c>
    </row>
    <row r="11" spans="2:14" s="75" customFormat="1" ht="95.25" customHeight="1">
      <c r="B11" s="199" t="s">
        <v>99</v>
      </c>
      <c r="C11" s="199"/>
      <c r="D11" s="199"/>
      <c r="E11" s="199"/>
      <c r="F11" s="199"/>
      <c r="G11" s="199"/>
      <c r="H11" s="199"/>
      <c r="I11" s="199"/>
      <c r="J11" s="199"/>
      <c r="K11" s="199"/>
      <c r="L11" s="199"/>
      <c r="M11" s="199"/>
      <c r="N11" s="199"/>
    </row>
    <row r="12" spans="2:14" ht="31.5" customHeight="1">
      <c r="B12" s="199" t="s">
        <v>142</v>
      </c>
      <c r="C12" s="200"/>
      <c r="D12" s="200"/>
      <c r="E12" s="200"/>
      <c r="F12" s="200"/>
      <c r="G12" s="200"/>
      <c r="H12" s="200"/>
      <c r="I12" s="200"/>
      <c r="J12" s="200"/>
      <c r="K12" s="200"/>
      <c r="L12" s="200"/>
      <c r="M12" s="200"/>
      <c r="N12" s="200"/>
    </row>
    <row r="13" spans="2:14" ht="15">
      <c r="B13" s="197" t="s">
        <v>149</v>
      </c>
      <c r="C13" s="198"/>
      <c r="D13" s="198"/>
      <c r="E13" s="198"/>
      <c r="F13" s="198"/>
      <c r="G13" s="198"/>
      <c r="H13" s="198"/>
      <c r="I13" s="198"/>
      <c r="J13" s="198"/>
      <c r="K13" s="198"/>
      <c r="L13" s="198"/>
      <c r="M13" s="198"/>
      <c r="N13" s="198"/>
    </row>
    <row r="20" ht="15">
      <c r="B20" s="93"/>
    </row>
  </sheetData>
  <sheetProtection/>
  <mergeCells count="3">
    <mergeCell ref="B11:N11"/>
    <mergeCell ref="B12:N12"/>
    <mergeCell ref="B13:N13"/>
  </mergeCells>
  <printOptions horizontalCentered="1"/>
  <pageMargins left="0.25" right="0.2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2010-09-28T15:00:07Z</cp:lastPrinted>
  <dcterms:created xsi:type="dcterms:W3CDTF">2000-08-07T20:23:51Z</dcterms:created>
  <dcterms:modified xsi:type="dcterms:W3CDTF">2019-10-01T18:28:17Z</dcterms:modified>
  <cp:category/>
  <cp:version/>
  <cp:contentType/>
  <cp:contentStatus/>
</cp:coreProperties>
</file>