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'Table 21'!#REF!</definedName>
    <definedName name="\b">'Table 21'!#REF!</definedName>
    <definedName name="_Regression_Int" localSheetId="1" hidden="1">1</definedName>
    <definedName name="_xlnm.Print_Area" localSheetId="1">'Table 21'!$A$1:$E$29</definedName>
    <definedName name="_xlnm.Print_Area" localSheetId="2">'Table 22'!$A$1:$K$33</definedName>
    <definedName name="_xlnm.Print_Area" localSheetId="3">'Table 23'!$A$1:$J$26</definedName>
    <definedName name="_xlnm.Print_Area" localSheetId="4">'Table 24'!$A$1:$G$23</definedName>
    <definedName name="_xlnm.Print_Area" localSheetId="5">'Table 25'!$A$1:$I$27</definedName>
    <definedName name="_xlnm.Print_Area" localSheetId="6">'Table 26'!$A$1:$G$26</definedName>
    <definedName name="_xlnm.Print_Area" localSheetId="7">'Table 27'!$A$1:$M$24</definedName>
    <definedName name="_xlnm.Print_Area" localSheetId="8">'Table 28'!$A$1:$M$20</definedName>
    <definedName name="_xlnm.Print_Area" localSheetId="9">'Table 29'!$A$1:$I$44</definedName>
    <definedName name="_xlnm.Print_Area" localSheetId="10">'Table 30'!$A$1:$M$28</definedName>
    <definedName name="_xlnm.Print_Area" localSheetId="11">'Table 31'!$A$1:$M$23</definedName>
    <definedName name="_xlnm.Print_Area" localSheetId="12">'Table 32'!$A$1:$M$20</definedName>
    <definedName name="Print_Area_MI" localSheetId="1">'Table 21'!#REF!</definedName>
  </definedNames>
  <calcPr fullCalcOnLoad="1" iterate="1" iterateCount="1" iterateDelta="0.001"/>
</workbook>
</file>

<file path=xl/sharedStrings.xml><?xml version="1.0" encoding="utf-8"?>
<sst xmlns="http://schemas.openxmlformats.org/spreadsheetml/2006/main" count="503" uniqueCount="173">
  <si>
    <t xml:space="preserve"> </t>
  </si>
  <si>
    <t>Table 2.21</t>
  </si>
  <si>
    <t xml:space="preserve">Infant Deaths and Infant Death Rates, </t>
  </si>
  <si>
    <t>Michigan and United States Residents,</t>
  </si>
  <si>
    <t>1980</t>
  </si>
  <si>
    <t>1985</t>
  </si>
  <si>
    <t>1986</t>
  </si>
  <si>
    <t>1987</t>
  </si>
  <si>
    <t>1988</t>
  </si>
  <si>
    <t>1989</t>
  </si>
  <si>
    <t>1990</t>
  </si>
  <si>
    <t>1991</t>
  </si>
  <si>
    <t>1992</t>
  </si>
  <si>
    <t>1993</t>
  </si>
  <si>
    <t>1994</t>
  </si>
  <si>
    <t>1995</t>
  </si>
  <si>
    <t>Notes:    Rates are per 1,000 live births.</t>
  </si>
  <si>
    <t>Table 2.22</t>
  </si>
  <si>
    <t xml:space="preserve">Infant Deaths and Infant Death Rates by Age at Death, </t>
  </si>
  <si>
    <t>1970</t>
  </si>
  <si>
    <t>1975</t>
  </si>
  <si>
    <t>1996</t>
  </si>
  <si>
    <t>Note:      Infant death rates are per 1,000 live births.</t>
  </si>
  <si>
    <t>Table 2.23</t>
  </si>
  <si>
    <r>
      <t>Infant, Hebdomadal, Fetal and Perinatal Death Rates</t>
    </r>
    <r>
      <rPr>
        <b/>
        <sz val="10"/>
        <rFont val="Arial"/>
        <family val="2"/>
      </rPr>
      <t xml:space="preserve"> by Specified Race and Ancestry</t>
    </r>
  </si>
  <si>
    <t>Race/Ancestry</t>
  </si>
  <si>
    <t xml:space="preserve">  Infant Death</t>
  </si>
  <si>
    <t>Hebdomadal Death</t>
  </si>
  <si>
    <t>Fetal Death</t>
  </si>
  <si>
    <t>Perinatal Death</t>
  </si>
  <si>
    <t>Number</t>
  </si>
  <si>
    <t>Rate</t>
  </si>
  <si>
    <t>All Races</t>
  </si>
  <si>
    <t>White</t>
  </si>
  <si>
    <t>Black</t>
  </si>
  <si>
    <t>American Indian</t>
  </si>
  <si>
    <t xml:space="preserve">* </t>
  </si>
  <si>
    <t>Asian/Pacific Islander</t>
  </si>
  <si>
    <t>Other Non-White</t>
  </si>
  <si>
    <t xml:space="preserve">--- </t>
  </si>
  <si>
    <t>Races other than</t>
  </si>
  <si>
    <t xml:space="preserve">  white or black</t>
  </si>
  <si>
    <t>Unknown</t>
  </si>
  <si>
    <t>Arab</t>
  </si>
  <si>
    <t>Hispanic</t>
  </si>
  <si>
    <t>Table 2.24</t>
  </si>
  <si>
    <t>Infant Deaths by Age at Death and Underlying Cause,</t>
  </si>
  <si>
    <t>Cause of Death (ICD-9 Codes)</t>
  </si>
  <si>
    <t>Disorders relating to short gestation</t>
  </si>
  <si>
    <t>and unspecified low birthweight (765)</t>
  </si>
  <si>
    <t>Congenital anomalies (740-759)</t>
  </si>
  <si>
    <t>Sudden infant death syndrome (798.0)</t>
  </si>
  <si>
    <t>Respiratory distress syndrome (769)</t>
  </si>
  <si>
    <t>Other respiratory conditions of newborn (770)</t>
  </si>
  <si>
    <t>Accidents and adverse effects (E800-949)</t>
  </si>
  <si>
    <t>Homicide (E960-969)</t>
  </si>
  <si>
    <t>All other causes</t>
  </si>
  <si>
    <t>Total</t>
  </si>
  <si>
    <t>Table 2.25</t>
  </si>
  <si>
    <r>
      <t>Infant Deaths and Infant Death Rates</t>
    </r>
    <r>
      <rPr>
        <b/>
        <sz val="10"/>
        <rFont val="Arial"/>
        <family val="2"/>
      </rPr>
      <t xml:space="preserve"> by Race</t>
    </r>
    <r>
      <rPr>
        <b/>
        <sz val="10"/>
        <rFont val="Arial"/>
        <family val="2"/>
      </rPr>
      <t xml:space="preserve"> and Underlying Cause,</t>
    </r>
  </si>
  <si>
    <t xml:space="preserve">  and unspecified low birthweight (765)</t>
  </si>
  <si>
    <t>Table 2.26</t>
  </si>
  <si>
    <r>
      <t>Infant Deaths and Infant Death Rates</t>
    </r>
    <r>
      <rPr>
        <b/>
        <sz val="10"/>
        <rFont val="Arial"/>
        <family val="2"/>
      </rPr>
      <t xml:space="preserve"> by Sex</t>
    </r>
    <r>
      <rPr>
        <b/>
        <sz val="10"/>
        <rFont val="Arial"/>
        <family val="2"/>
      </rPr>
      <t xml:space="preserve"> of Infant and Underlying Cause,</t>
    </r>
  </si>
  <si>
    <t>Table 2.27</t>
  </si>
  <si>
    <r>
      <t>Infant Deaths, Live Births and Infant Death Rates by Age and Race</t>
    </r>
    <r>
      <rPr>
        <b/>
        <sz val="10"/>
        <rFont val="Arial"/>
        <family val="2"/>
      </rPr>
      <t xml:space="preserve"> of Mother</t>
    </r>
  </si>
  <si>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</si>
  <si>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</si>
  <si>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</si>
  <si>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</si>
  <si>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</si>
  <si>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</si>
  <si>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</si>
  <si>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</si>
  <si>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</si>
  <si>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</si>
  <si>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</si>
  <si>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</si>
  <si>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</si>
  <si>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</si>
  <si>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</si>
  <si>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</si>
  <si>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</si>
  <si>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</si>
  <si>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</si>
  <si>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</si>
  <si>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</si>
  <si>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28-364 Days</t>
  </si>
  <si>
    <t>All Other</t>
  </si>
  <si>
    <t xml:space="preserve">&lt; 750 </t>
  </si>
  <si>
    <t>Grams</t>
  </si>
  <si>
    <t>2,500 +</t>
  </si>
  <si>
    <t>Birthweight</t>
  </si>
  <si>
    <t>Table 2.30</t>
  </si>
  <si>
    <r>
      <t>Infant Deaths and Infant Death Rates</t>
    </r>
    <r>
      <rPr>
        <b/>
        <sz val="10"/>
        <rFont val="Arial"/>
        <family val="2"/>
      </rPr>
      <t xml:space="preserve"> by Race</t>
    </r>
    <r>
      <rPr>
        <b/>
        <sz val="10"/>
        <rFont val="Arial"/>
        <family val="2"/>
      </rPr>
      <t xml:space="preserve"> of Mother,</t>
    </r>
  </si>
  <si>
    <r>
      <t>Smoking Status</t>
    </r>
    <r>
      <rPr>
        <b/>
        <sz val="10"/>
        <rFont val="Arial"/>
        <family val="2"/>
      </rPr>
      <t xml:space="preserve"> During Pregnancy and Underlying Cause of Death</t>
    </r>
  </si>
  <si>
    <t>Cause of Death (ICD-9 Code)</t>
  </si>
  <si>
    <t>Other Perinatal Conditions (760-764;766-768;771-779)</t>
  </si>
  <si>
    <t>Table 2.31</t>
  </si>
  <si>
    <r>
      <t>Perinatal Deaths, Total Births and Perinatal Death Rates by Age and Race</t>
    </r>
    <r>
      <rPr>
        <b/>
        <sz val="10"/>
        <rFont val="Arial"/>
        <family val="2"/>
      </rPr>
      <t xml:space="preserve"> of Mother</t>
    </r>
  </si>
  <si>
    <t xml:space="preserve">  30-39 </t>
  </si>
  <si>
    <t>Other</t>
  </si>
  <si>
    <t>Table 2.32</t>
  </si>
  <si>
    <r>
      <t>Perinatal Deaths, Total Births and Perinatal Death Rates by Level of Prenatal Care and Race</t>
    </r>
    <r>
      <rPr>
        <b/>
        <vertAlign val="superscript"/>
        <sz val="10"/>
        <rFont val="Arial"/>
        <family val="2"/>
      </rPr>
      <t xml:space="preserve"> </t>
    </r>
    <r>
      <rPr>
        <b/>
        <sz val="10"/>
        <rFont val="Arial"/>
        <family val="2"/>
      </rPr>
      <t>of Mother</t>
    </r>
  </si>
  <si>
    <t>DON'T FORGET TO USE TOTAL BIRTH INFORMATION FROM  ANNUAL TABLE 1.26</t>
  </si>
  <si>
    <t>Selected Years 1950-1997</t>
  </si>
  <si>
    <t>Michigan Residents, Selected Years 1970-1997</t>
  </si>
  <si>
    <t>Source:  1997 Michigan Resident Death Files, Division for Vital Records and Health Statistics, MDCH</t>
  </si>
  <si>
    <t>Michigan Residents, 1997</t>
  </si>
  <si>
    <t>Source:  1997 Michigan Resident Death File, Division for Vital Records and Health Statistics, MDCH</t>
  </si>
  <si>
    <t>Michigan Resident, 1997</t>
  </si>
  <si>
    <t>Source:  1997 Michigan Resident Birth and Infant Death Matched Files, Division for Vital Records and Health Statistics, MDCH</t>
  </si>
  <si>
    <t>1997</t>
  </si>
  <si>
    <t xml:space="preserve">      1997 Total Births</t>
  </si>
  <si>
    <t>1997 Live Births</t>
  </si>
  <si>
    <t xml:space="preserve"> 1997 Perinatal</t>
  </si>
  <si>
    <t xml:space="preserve"> 1997 Hebdomodal</t>
  </si>
  <si>
    <t>1997 Fetal</t>
  </si>
  <si>
    <t>Perinatal Death Rates</t>
  </si>
  <si>
    <t>Perinatal Deaths</t>
  </si>
  <si>
    <t>Total Births</t>
  </si>
  <si>
    <r>
      <t xml:space="preserve">Level of Care </t>
    </r>
    <r>
      <rPr>
        <i/>
        <sz val="8"/>
        <rFont val="Arial"/>
        <family val="2"/>
      </rPr>
      <t>(Kessner Undex)</t>
    </r>
  </si>
  <si>
    <t>Age of Mother in Years</t>
  </si>
  <si>
    <t>Live Births</t>
  </si>
  <si>
    <t>Race of Infant</t>
  </si>
  <si>
    <t>Birth Weight</t>
  </si>
  <si>
    <t>750 - 1,499</t>
  </si>
  <si>
    <t>1,500 - 2,499</t>
  </si>
  <si>
    <t>Infant Deaths</t>
  </si>
  <si>
    <t>Infant Death Rates</t>
  </si>
  <si>
    <r>
      <t xml:space="preserve">Source:  1950-1997 Michigan Resident Death Files, Division for Vital Records and Health Statistics, MDCH </t>
    </r>
    <r>
      <rPr>
        <i/>
        <sz val="10"/>
        <rFont val="Arial"/>
        <family val="2"/>
      </rPr>
      <t>Monthly Vital Statistics</t>
    </r>
    <r>
      <rPr>
        <sz val="10"/>
        <rFont val="Arial"/>
        <family val="2"/>
      </rPr>
      <t xml:space="preserve"> </t>
    </r>
    <r>
      <rPr>
        <i/>
        <sz val="10"/>
        <rFont val="Arial"/>
        <family val="2"/>
      </rPr>
      <t>Report,</t>
    </r>
    <r>
      <rPr>
        <sz val="10"/>
        <rFont val="Arial"/>
        <family val="2"/>
      </rPr>
      <t xml:space="preserve"> National Center for Health Statistics (Table 14)</t>
    </r>
  </si>
  <si>
    <t>Caution:  Care should be taken drawing inferences from rates based on small numbers of events or small population base. These rates tend to exhibit considerable variation which may negate their usefulness for comparative purposes.</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</si>
  <si>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</si>
  <si>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Note: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</si>
  <si>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</si>
  <si>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</si>
  <si>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Rates are per 100,000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</si>
  <si>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Note:      Rates are per 100,000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</si>
  <si>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</si>
  <si>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Caution:  Care should be taken drawing inferences from rates based on small numbers of events or a small population base. These rates tend to exhibit considerable variation which may negate their usefulness for comparative purposes.</t>
  </si>
  <si>
    <t>Sex of Infant</t>
  </si>
  <si>
    <t>Male</t>
  </si>
  <si>
    <t>Female</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</si>
  <si>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</si>
  <si>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Total &lt;1 Year</t>
  </si>
  <si>
    <t>&lt;1 Day</t>
  </si>
  <si>
    <t>1-6 Days</t>
  </si>
  <si>
    <t>7-27 Days</t>
  </si>
  <si>
    <t>1-5 Months</t>
  </si>
  <si>
    <t>6-11 Months</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</si>
  <si>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</si>
  <si>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Year</t>
  </si>
  <si>
    <t xml:space="preserve">    28-364 Days</t>
  </si>
  <si>
    <t xml:space="preserve">    7-27 Days</t>
  </si>
  <si>
    <t xml:space="preserve">       1-6 Days</t>
  </si>
  <si>
    <t xml:space="preserve">    Under 1 Day</t>
  </si>
  <si>
    <t>Total Infant Deaths</t>
  </si>
  <si>
    <t>Smokers</t>
  </si>
  <si>
    <t>Non-Smokers</t>
  </si>
  <si>
    <t>United States</t>
  </si>
  <si>
    <t>Michigan</t>
  </si>
  <si>
    <t>Index</t>
  </si>
  <si>
    <r>
      <t>Table 21</t>
    </r>
    <r>
      <rPr>
        <sz val="10"/>
        <rFont val="Comic Sans MS"/>
        <family val="4"/>
      </rPr>
      <t xml:space="preserve">  Infant Deaths and Infant Mortality Rates, Michigan and United States Residents, 1950 - 1997</t>
    </r>
  </si>
  <si>
    <r>
      <t>Table 22</t>
    </r>
    <r>
      <rPr>
        <sz val="10"/>
        <rFont val="Comic Sans MS"/>
        <family val="4"/>
      </rPr>
      <t xml:space="preserve">  Infant Deaths and Mortality Rates by Age at Death, Michigan Residents, 1970 - 1997</t>
    </r>
  </si>
  <si>
    <r>
      <t>Table 23</t>
    </r>
    <r>
      <rPr>
        <sz val="10"/>
        <rFont val="Comic Sans MS"/>
        <family val="4"/>
      </rPr>
      <t xml:space="preserve">  Infant, Hebdomadal, Fetal and Perinatal Death Rates by Specified Race and Ancestry, Michigan Residents, 1997</t>
    </r>
  </si>
  <si>
    <r>
      <t>Table 24</t>
    </r>
    <r>
      <rPr>
        <sz val="10"/>
        <rFont val="Comic Sans MS"/>
        <family val="4"/>
      </rPr>
      <t xml:space="preserve">  Infant Deaths by Age at Death and Underlying Cause, Michigan Residents, 1997</t>
    </r>
  </si>
  <si>
    <r>
      <t>Table 25</t>
    </r>
    <r>
      <rPr>
        <sz val="10"/>
        <rFont val="Comic Sans MS"/>
        <family val="4"/>
      </rPr>
      <t xml:space="preserve">  Infant Deaths and Infant Death Rates by Race and Underlying Cause, Michigan Residents, 1997</t>
    </r>
  </si>
  <si>
    <r>
      <t>Table 26</t>
    </r>
    <r>
      <rPr>
        <sz val="10"/>
        <rFont val="Comic Sans MS"/>
        <family val="4"/>
      </rPr>
      <t xml:space="preserve">  Infant Deaths and Infant Death Rates by Sex of Infant and Underlying Cause, Michigan Residents, 1997</t>
    </r>
  </si>
  <si>
    <r>
      <t>Table 27</t>
    </r>
    <r>
      <rPr>
        <sz val="10"/>
        <rFont val="Comic Sans MS"/>
        <family val="4"/>
      </rPr>
      <t xml:space="preserve">  Infant Deaths, Live Births and Infant Death Rates by Age and Race of Mother, Michigan Resident, 1997</t>
    </r>
  </si>
  <si>
    <r>
      <t>Table 28</t>
    </r>
    <r>
      <rPr>
        <sz val="10"/>
        <rFont val="Comic Sans MS"/>
        <family val="4"/>
      </rPr>
      <t xml:space="preserve">  Infant Deaths, Live Births and Infant Death Rates by Level Prenatal Care and Race of Mother, Michigan Resident, 1997</t>
    </r>
  </si>
  <si>
    <r>
      <t>Table 29</t>
    </r>
    <r>
      <rPr>
        <sz val="10"/>
        <rFont val="Comic Sans MS"/>
        <family val="4"/>
      </rPr>
      <t xml:space="preserve">  Live Births, Infant Deaths and Infant Death Rates by Birthweight, Age at Death and Race, Michigan Resident, 1997</t>
    </r>
  </si>
  <si>
    <r>
      <t>Table 30</t>
    </r>
    <r>
      <rPr>
        <sz val="10"/>
        <rFont val="Comic Sans MS"/>
        <family val="4"/>
      </rPr>
      <t xml:space="preserve">  Infant Deaths and Infant Death Rates by Race of Mother Smoking Status During Pregnancy and Underlying Cause of Death, Michigan Residents, 1997</t>
    </r>
  </si>
  <si>
    <r>
      <t>Table 31</t>
    </r>
    <r>
      <rPr>
        <sz val="10"/>
        <rFont val="Comic Sans MS"/>
        <family val="4"/>
      </rPr>
      <t xml:space="preserve">  Perinatal Deaths, Total Births and Perinatal Death Rates by Age and Race of Mother, Michigan Resident, 1997</t>
    </r>
  </si>
  <si>
    <r>
      <t>Table 32</t>
    </r>
    <r>
      <rPr>
        <sz val="10"/>
        <rFont val="Comic Sans MS"/>
        <family val="4"/>
      </rPr>
      <t xml:space="preserve">  Perinatal Deaths, Total Births and Perinatal Death Rates by Level Prenatal Care and Race of Mother, Michigan Resident, 1997</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</si>
</sst>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i/>
      <sz val="10"/>
      <name val="Arial"/>
      <family val="2"/>
    </font>
    <font>
      <i/>
      <sz val="8"/>
      <name val="Arial"/>
      <family val="2"/>
    </font>
    <font>
      <sz val="10"/>
      <name val="Comic Sans MS"/>
      <family val="4"/>
    </font>
    <font>
      <b/>
      <sz val="10"/>
      <name val="Comic Sans MS"/>
      <family val="4"/>
    </font>
  </fonts>
  <fills count="2">
    <fill>
      <patternFill/>
    </fill>
    <fill>
      <patternFill patternType="gray125"/>
    </fill>
  </fills>
  <borders count="21">
    <border>
      <left/>
      <right/>
      <top/>
      <bottom/>
      <diagonal/>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color indexed="63"/>
      </top>
      <bottom style="double"/>
    </border>
    <border>
      <left style="thin"/>
      <right style="thin"/>
      <top>
        <color indexed="63"/>
      </top>
      <bottom>
        <color indexed="63"/>
      </bottom>
    </border>
    <border>
      <left style="double"/>
      <right style="medium"/>
      <top>
        <color indexed="63"/>
      </top>
      <bottom style="double"/>
    </border>
    <border>
      <left style="double"/>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23">
    <xf numFmtId="164" fontId="0" fillId="0" borderId="0" xfId="0" applyAlignment="1">
      <alignment/>
    </xf>
    <xf numFmtId="165" fontId="5" fillId="0" borderId="0" xfId="0" applyNumberFormat="1" applyFont="1" applyAlignment="1" applyProtection="1">
      <alignment/>
      <protection/>
    </xf>
    <xf numFmtId="164" fontId="5"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6" fillId="0" borderId="0" xfId="0" applyFont="1" applyAlignment="1" applyProtection="1">
      <alignment horizontal="centerContinuous"/>
      <protection/>
    </xf>
    <xf numFmtId="164" fontId="5" fillId="0" borderId="1" xfId="0" applyFont="1" applyBorder="1" applyAlignment="1">
      <alignment/>
    </xf>
    <xf numFmtId="164" fontId="5" fillId="0" borderId="2" xfId="0" applyFont="1" applyBorder="1" applyAlignment="1">
      <alignment/>
    </xf>
    <xf numFmtId="37" fontId="5" fillId="0" borderId="2" xfId="0" applyNumberFormat="1" applyFont="1" applyBorder="1" applyAlignment="1" applyProtection="1">
      <alignment/>
      <protection/>
    </xf>
    <xf numFmtId="166" fontId="5" fillId="0" borderId="3" xfId="0" applyNumberFormat="1" applyFont="1" applyBorder="1" applyAlignment="1" applyProtection="1">
      <alignment/>
      <protection/>
    </xf>
    <xf numFmtId="37" fontId="5" fillId="0" borderId="4" xfId="0" applyNumberFormat="1" applyFont="1" applyBorder="1" applyAlignment="1" applyProtection="1">
      <alignment/>
      <protection/>
    </xf>
    <xf numFmtId="37" fontId="5" fillId="0" borderId="0" xfId="0" applyNumberFormat="1" applyFont="1" applyAlignment="1" applyProtection="1">
      <alignment/>
      <protection/>
    </xf>
    <xf numFmtId="164" fontId="5" fillId="0" borderId="0" xfId="0" applyFont="1" applyAlignment="1" applyProtection="1">
      <alignment/>
      <protection/>
    </xf>
    <xf numFmtId="164" fontId="5" fillId="0" borderId="0" xfId="0" applyFont="1" applyAlignment="1" applyProtection="1">
      <alignment horizontal="center"/>
      <protection/>
    </xf>
    <xf numFmtId="164" fontId="7" fillId="0" borderId="0" xfId="0" applyFont="1" applyAlignment="1" applyProtection="1" quotePrefix="1">
      <alignment horizontal="left"/>
      <protection/>
    </xf>
    <xf numFmtId="164" fontId="5" fillId="0" borderId="1" xfId="0" applyFont="1" applyBorder="1" applyAlignment="1" applyProtection="1">
      <alignment horizontal="center"/>
      <protection/>
    </xf>
    <xf numFmtId="166" fontId="5" fillId="0" borderId="2" xfId="0" applyNumberFormat="1" applyFont="1" applyBorder="1" applyAlignment="1" applyProtection="1">
      <alignment/>
      <protection/>
    </xf>
    <xf numFmtId="164" fontId="5" fillId="0" borderId="2" xfId="0" applyFont="1" applyBorder="1" applyAlignment="1" applyProtection="1">
      <alignment/>
      <protection/>
    </xf>
    <xf numFmtId="164" fontId="5" fillId="0" borderId="2" xfId="0" applyFont="1" applyBorder="1" applyAlignment="1" applyProtection="1">
      <alignment horizontal="right"/>
      <protection/>
    </xf>
    <xf numFmtId="37" fontId="5" fillId="0" borderId="2" xfId="0" applyNumberFormat="1" applyFont="1" applyBorder="1" applyAlignment="1" applyProtection="1">
      <alignment horizontal="right"/>
      <protection/>
    </xf>
    <xf numFmtId="166" fontId="5" fillId="0" borderId="4" xfId="0" applyNumberFormat="1" applyFont="1" applyBorder="1" applyAlignment="1" applyProtection="1">
      <alignment/>
      <protection/>
    </xf>
    <xf numFmtId="164" fontId="5" fillId="0" borderId="5" xfId="0" applyFont="1" applyBorder="1" applyAlignment="1" applyProtection="1">
      <alignment horizontal="center"/>
      <protection/>
    </xf>
    <xf numFmtId="164" fontId="5" fillId="0" borderId="5" xfId="0" applyFont="1" applyBorder="1" applyAlignment="1">
      <alignment/>
    </xf>
    <xf numFmtId="164" fontId="5" fillId="0" borderId="5" xfId="0" applyFont="1" applyBorder="1" applyAlignment="1" applyProtection="1" quotePrefix="1">
      <alignment horizontal="center"/>
      <protection/>
    </xf>
    <xf numFmtId="37" fontId="5" fillId="0" borderId="5" xfId="0" applyNumberFormat="1" applyFont="1" applyBorder="1" applyAlignment="1" applyProtection="1">
      <alignment/>
      <protection/>
    </xf>
    <xf numFmtId="37" fontId="5" fillId="0" borderId="5" xfId="0" applyNumberFormat="1" applyFont="1" applyBorder="1" applyAlignment="1" applyProtection="1">
      <alignment horizontal="right"/>
      <protection/>
    </xf>
    <xf numFmtId="167" fontId="5" fillId="0" borderId="2" xfId="0" applyNumberFormat="1" applyFont="1" applyBorder="1" applyAlignment="1" applyProtection="1">
      <alignment/>
      <protection/>
    </xf>
    <xf numFmtId="37" fontId="5" fillId="0" borderId="2" xfId="0" applyNumberFormat="1" applyFont="1" applyBorder="1" applyAlignment="1">
      <alignment/>
    </xf>
    <xf numFmtId="166" fontId="5" fillId="0" borderId="2" xfId="0" applyNumberFormat="1" applyFont="1" applyBorder="1" applyAlignment="1">
      <alignment/>
    </xf>
    <xf numFmtId="37" fontId="5" fillId="0" borderId="2" xfId="0" applyNumberFormat="1" applyFont="1" applyBorder="1" applyAlignment="1" applyProtection="1" quotePrefix="1">
      <alignment horizontal="right"/>
      <protection/>
    </xf>
    <xf numFmtId="164" fontId="5" fillId="0" borderId="6" xfId="0" applyFont="1" applyBorder="1" applyAlignment="1" applyProtection="1">
      <alignment horizontal="left"/>
      <protection/>
    </xf>
    <xf numFmtId="37" fontId="5" fillId="0" borderId="4" xfId="0" applyNumberFormat="1" applyFont="1" applyBorder="1" applyAlignment="1" applyProtection="1" quotePrefix="1">
      <alignment horizontal="right"/>
      <protection/>
    </xf>
    <xf numFmtId="164" fontId="5" fillId="0" borderId="0" xfId="0" applyFont="1" applyAlignment="1" applyProtection="1">
      <alignment horizontal="left"/>
      <protection/>
    </xf>
    <xf numFmtId="164" fontId="5" fillId="0" borderId="2" xfId="0" applyFont="1" applyBorder="1" applyAlignment="1" applyProtection="1">
      <alignment horizontal="left"/>
      <protection/>
    </xf>
    <xf numFmtId="164" fontId="5" fillId="0" borderId="7" xfId="0" applyFont="1" applyBorder="1" applyAlignment="1">
      <alignment/>
    </xf>
    <xf numFmtId="166" fontId="5" fillId="0" borderId="2" xfId="0" applyNumberFormat="1" applyFont="1" applyBorder="1" applyAlignment="1" applyProtection="1" quotePrefix="1">
      <alignment horizontal="right"/>
      <protection/>
    </xf>
    <xf numFmtId="166" fontId="5" fillId="0" borderId="8" xfId="0" applyNumberFormat="1" applyFont="1" applyBorder="1" applyAlignment="1" applyProtection="1">
      <alignment/>
      <protection/>
    </xf>
    <xf numFmtId="37" fontId="5" fillId="0" borderId="0" xfId="0" applyNumberFormat="1" applyFont="1" applyAlignment="1">
      <alignment/>
    </xf>
    <xf numFmtId="37" fontId="5" fillId="0" borderId="5" xfId="0" applyNumberFormat="1" applyFont="1" applyBorder="1" applyAlignment="1" applyProtection="1" quotePrefix="1">
      <alignment horizontal="right"/>
      <protection/>
    </xf>
    <xf numFmtId="166" fontId="5" fillId="0" borderId="3" xfId="0" applyNumberFormat="1" applyFont="1" applyBorder="1" applyAlignment="1" applyProtection="1" quotePrefix="1">
      <alignment horizontal="right"/>
      <protection/>
    </xf>
    <xf numFmtId="166" fontId="5" fillId="0" borderId="4" xfId="0" applyNumberFormat="1" applyFont="1" applyBorder="1" applyAlignment="1" applyProtection="1" quotePrefix="1">
      <alignment horizontal="right"/>
      <protection/>
    </xf>
    <xf numFmtId="166" fontId="5" fillId="0" borderId="9" xfId="0" applyNumberFormat="1" applyFont="1" applyBorder="1" applyAlignment="1" applyProtection="1" quotePrefix="1">
      <alignment horizontal="right"/>
      <protection/>
    </xf>
    <xf numFmtId="167" fontId="5" fillId="0" borderId="8" xfId="0" applyNumberFormat="1" applyFont="1" applyBorder="1" applyAlignment="1" applyProtection="1">
      <alignment/>
      <protection/>
    </xf>
    <xf numFmtId="37" fontId="5" fillId="0" borderId="9" xfId="0" applyNumberFormat="1" applyFont="1" applyBorder="1" applyAlignment="1" applyProtection="1" quotePrefix="1">
      <alignment horizontal="right"/>
      <protection/>
    </xf>
    <xf numFmtId="164" fontId="5" fillId="0" borderId="0" xfId="0" applyFont="1" applyBorder="1" applyAlignment="1">
      <alignment/>
    </xf>
    <xf numFmtId="164" fontId="0" fillId="0" borderId="0" xfId="0" applyBorder="1" applyAlignment="1">
      <alignment/>
    </xf>
    <xf numFmtId="37" fontId="5" fillId="0" borderId="2" xfId="0" applyNumberFormat="1" applyFont="1" applyFill="1" applyBorder="1" applyAlignment="1" applyProtection="1">
      <alignment/>
      <protection/>
    </xf>
    <xf numFmtId="37" fontId="5" fillId="0" borderId="10" xfId="0" applyNumberFormat="1" applyFont="1" applyBorder="1" applyAlignment="1" applyProtection="1">
      <alignment/>
      <protection/>
    </xf>
    <xf numFmtId="166" fontId="5" fillId="0" borderId="10" xfId="0" applyNumberFormat="1" applyFont="1" applyBorder="1" applyAlignment="1" applyProtection="1">
      <alignment/>
      <protection/>
    </xf>
    <xf numFmtId="37" fontId="5" fillId="0" borderId="10" xfId="0" applyNumberFormat="1" applyFont="1" applyBorder="1" applyAlignment="1">
      <alignment/>
    </xf>
    <xf numFmtId="164" fontId="5" fillId="0" borderId="10" xfId="0" applyFont="1" applyBorder="1" applyAlignment="1" applyProtection="1">
      <alignment horizontal="center"/>
      <protection/>
    </xf>
    <xf numFmtId="164" fontId="5" fillId="0" borderId="11" xfId="0" applyFont="1" applyBorder="1" applyAlignment="1" applyProtection="1">
      <alignment horizontal="left"/>
      <protection/>
    </xf>
    <xf numFmtId="164" fontId="5" fillId="0" borderId="12" xfId="0" applyFont="1" applyBorder="1" applyAlignment="1" applyProtection="1">
      <alignment horizontal="center"/>
      <protection/>
    </xf>
    <xf numFmtId="166" fontId="5" fillId="0" borderId="0" xfId="0" applyNumberFormat="1" applyFont="1" applyBorder="1" applyAlignment="1" applyProtection="1">
      <alignment/>
      <protection/>
    </xf>
    <xf numFmtId="164" fontId="5" fillId="0" borderId="0" xfId="0" applyFont="1" applyBorder="1" applyAlignment="1" applyProtection="1">
      <alignment/>
      <protection/>
    </xf>
    <xf numFmtId="164" fontId="5" fillId="0" borderId="13" xfId="0" applyFont="1" applyBorder="1" applyAlignment="1" applyProtection="1">
      <alignment horizontal="center"/>
      <protection/>
    </xf>
    <xf numFmtId="0" fontId="5" fillId="0" borderId="5" xfId="0" applyNumberFormat="1" applyFont="1" applyBorder="1" applyAlignment="1" applyProtection="1">
      <alignment horizontal="center"/>
      <protection/>
    </xf>
    <xf numFmtId="0" fontId="5" fillId="0" borderId="5" xfId="0" applyNumberFormat="1" applyFont="1" applyBorder="1" applyAlignment="1" applyProtection="1" quotePrefix="1">
      <alignment horizontal="center"/>
      <protection/>
    </xf>
    <xf numFmtId="37" fontId="5" fillId="0" borderId="14" xfId="0" applyNumberFormat="1" applyFont="1" applyBorder="1" applyAlignment="1" applyProtection="1">
      <alignment/>
      <protection/>
    </xf>
    <xf numFmtId="164" fontId="5" fillId="0" borderId="14" xfId="0" applyFont="1" applyBorder="1" applyAlignment="1" applyProtection="1">
      <alignment/>
      <protection/>
    </xf>
    <xf numFmtId="166" fontId="5" fillId="0" borderId="14" xfId="0" applyNumberFormat="1" applyFont="1" applyBorder="1" applyAlignment="1" applyProtection="1">
      <alignment/>
      <protection/>
    </xf>
    <xf numFmtId="164" fontId="5" fillId="0" borderId="15" xfId="0" applyFont="1" applyBorder="1" applyAlignment="1" applyProtection="1">
      <alignment horizontal="centerContinuous"/>
      <protection/>
    </xf>
    <xf numFmtId="164" fontId="5" fillId="0" borderId="16" xfId="0" applyFont="1" applyBorder="1" applyAlignment="1">
      <alignment horizontal="centerContinuous"/>
    </xf>
    <xf numFmtId="164" fontId="5" fillId="0" borderId="12" xfId="0" applyFont="1" applyBorder="1" applyAlignment="1" applyProtection="1">
      <alignment horizontal="centerContinuous"/>
      <protection/>
    </xf>
    <xf numFmtId="37" fontId="5" fillId="0" borderId="16" xfId="0" applyNumberFormat="1" applyFont="1" applyBorder="1" applyAlignment="1" applyProtection="1">
      <alignment/>
      <protection/>
    </xf>
    <xf numFmtId="166" fontId="5" fillId="0" borderId="16" xfId="0" applyNumberFormat="1" applyFont="1" applyBorder="1" applyAlignment="1" applyProtection="1">
      <alignment/>
      <protection/>
    </xf>
    <xf numFmtId="37" fontId="5" fillId="0" borderId="2" xfId="0" applyNumberFormat="1" applyFont="1" applyBorder="1" applyAlignment="1" applyProtection="1">
      <alignment/>
      <protection/>
    </xf>
    <xf numFmtId="167" fontId="5" fillId="0" borderId="2" xfId="0" applyNumberFormat="1" applyFont="1" applyBorder="1" applyAlignment="1" applyProtection="1" quotePrefix="1">
      <alignment horizontal="right"/>
      <protection/>
    </xf>
    <xf numFmtId="166" fontId="5" fillId="0" borderId="5" xfId="0" applyNumberFormat="1" applyFont="1" applyBorder="1" applyAlignment="1" applyProtection="1">
      <alignment/>
      <protection/>
    </xf>
    <xf numFmtId="166" fontId="5" fillId="0" borderId="5" xfId="0" applyNumberFormat="1" applyFont="1" applyBorder="1" applyAlignment="1" applyProtection="1" quotePrefix="1">
      <alignment horizontal="right"/>
      <protection/>
    </xf>
    <xf numFmtId="164" fontId="5" fillId="0" borderId="12" xfId="0" applyFont="1" applyBorder="1" applyAlignment="1">
      <alignment horizontal="centerContinuous"/>
    </xf>
    <xf numFmtId="164" fontId="5" fillId="0" borderId="13" xfId="0" applyFont="1" applyBorder="1" applyAlignment="1" applyProtection="1">
      <alignment horizontal="left"/>
      <protection/>
    </xf>
    <xf numFmtId="164" fontId="5" fillId="0" borderId="5" xfId="0" applyFont="1" applyBorder="1" applyAlignment="1" applyProtection="1">
      <alignment horizontal="left"/>
      <protection/>
    </xf>
    <xf numFmtId="164" fontId="5" fillId="0" borderId="17" xfId="0" applyFont="1" applyBorder="1" applyAlignment="1" applyProtection="1">
      <alignment horizontal="left"/>
      <protection/>
    </xf>
    <xf numFmtId="166" fontId="5" fillId="0" borderId="17" xfId="0" applyNumberFormat="1" applyFont="1" applyBorder="1" applyAlignment="1" applyProtection="1">
      <alignment/>
      <protection/>
    </xf>
    <xf numFmtId="166" fontId="5" fillId="0" borderId="17" xfId="0" applyNumberFormat="1" applyFont="1" applyBorder="1" applyAlignment="1" applyProtection="1" quotePrefix="1">
      <alignment horizontal="right"/>
      <protection/>
    </xf>
    <xf numFmtId="166" fontId="5" fillId="0" borderId="13" xfId="0" applyNumberFormat="1" applyFont="1" applyBorder="1" applyAlignment="1" applyProtection="1">
      <alignment/>
      <protection/>
    </xf>
    <xf numFmtId="166" fontId="5" fillId="0" borderId="5" xfId="0" applyNumberFormat="1" applyFont="1" applyBorder="1" applyAlignment="1">
      <alignment/>
    </xf>
    <xf numFmtId="37" fontId="5" fillId="0" borderId="10" xfId="0" applyNumberFormat="1" applyFont="1" applyBorder="1" applyAlignment="1" applyProtection="1">
      <alignment horizontal="right"/>
      <protection/>
    </xf>
    <xf numFmtId="164" fontId="5" fillId="0" borderId="18" xfId="0" applyFont="1" applyBorder="1" applyAlignment="1" applyProtection="1">
      <alignment horizontal="centerContinuous"/>
      <protection/>
    </xf>
    <xf numFmtId="164" fontId="5" fillId="0" borderId="18" xfId="0" applyFont="1" applyBorder="1" applyAlignment="1">
      <alignment horizontal="centerContinuous"/>
    </xf>
    <xf numFmtId="164" fontId="5" fillId="0" borderId="14" xfId="0" applyFont="1" applyBorder="1" applyAlignment="1">
      <alignment horizontal="centerContinuous"/>
    </xf>
    <xf numFmtId="164" fontId="5" fillId="0" borderId="17" xfId="0" applyFont="1" applyBorder="1" applyAlignment="1">
      <alignment/>
    </xf>
    <xf numFmtId="164" fontId="5" fillId="0" borderId="5" xfId="0" applyFont="1" applyBorder="1" applyAlignment="1" applyProtection="1">
      <alignment horizontal="left" wrapText="1"/>
      <protection/>
    </xf>
    <xf numFmtId="167" fontId="5" fillId="0" borderId="16" xfId="0" applyNumberFormat="1" applyFont="1" applyBorder="1" applyAlignment="1" applyProtection="1">
      <alignment/>
      <protection/>
    </xf>
    <xf numFmtId="164" fontId="5" fillId="0" borderId="16" xfId="0" applyFont="1" applyBorder="1" applyAlignment="1" applyProtection="1">
      <alignment/>
      <protection/>
    </xf>
    <xf numFmtId="167" fontId="5" fillId="0" borderId="13" xfId="0" applyNumberFormat="1" applyFont="1" applyBorder="1" applyAlignment="1" applyProtection="1">
      <alignment/>
      <protection/>
    </xf>
    <xf numFmtId="164" fontId="5" fillId="0" borderId="10" xfId="0" applyFont="1" applyBorder="1" applyAlignment="1">
      <alignment/>
    </xf>
    <xf numFmtId="37" fontId="5" fillId="0" borderId="17" xfId="0" applyNumberFormat="1" applyFont="1" applyBorder="1" applyAlignment="1" applyProtection="1">
      <alignment/>
      <protection/>
    </xf>
    <xf numFmtId="37" fontId="5" fillId="0" borderId="10" xfId="0" applyNumberFormat="1" applyFont="1" applyBorder="1" applyAlignment="1" applyProtection="1" quotePrefix="1">
      <alignment horizontal="right"/>
      <protection/>
    </xf>
    <xf numFmtId="164" fontId="5" fillId="0" borderId="5" xfId="0" applyFont="1" applyFill="1" applyBorder="1" applyAlignment="1" applyProtection="1">
      <alignment horizontal="left"/>
      <protection/>
    </xf>
    <xf numFmtId="37" fontId="5" fillId="0" borderId="13" xfId="0" applyNumberFormat="1" applyFont="1" applyBorder="1" applyAlignment="1" applyProtection="1">
      <alignment/>
      <protection/>
    </xf>
    <xf numFmtId="164" fontId="5" fillId="0" borderId="17" xfId="0" applyFont="1" applyBorder="1" applyAlignment="1" applyProtection="1" quotePrefix="1">
      <alignment horizontal="center"/>
      <protection/>
    </xf>
    <xf numFmtId="164" fontId="9" fillId="0" borderId="5" xfId="0" applyFont="1" applyBorder="1" applyAlignment="1">
      <alignment/>
    </xf>
    <xf numFmtId="164" fontId="5" fillId="0" borderId="19" xfId="0" applyFont="1" applyBorder="1" applyAlignment="1" applyProtection="1">
      <alignment horizontal="left"/>
      <protection/>
    </xf>
    <xf numFmtId="164" fontId="5" fillId="0" borderId="10" xfId="0" applyFont="1" applyBorder="1" applyAlignment="1" applyProtection="1">
      <alignment/>
      <protection/>
    </xf>
    <xf numFmtId="166" fontId="5" fillId="0" borderId="10" xfId="0" applyNumberFormat="1" applyFont="1" applyBorder="1" applyAlignment="1">
      <alignment/>
    </xf>
    <xf numFmtId="166" fontId="5" fillId="0" borderId="2" xfId="0" applyNumberFormat="1" applyFont="1" applyFill="1" applyBorder="1" applyAlignment="1" applyProtection="1">
      <alignment/>
      <protection/>
    </xf>
    <xf numFmtId="37" fontId="5" fillId="0" borderId="17" xfId="0" applyNumberFormat="1" applyFont="1" applyBorder="1" applyAlignment="1" applyProtection="1">
      <alignment/>
      <protection/>
    </xf>
    <xf numFmtId="164" fontId="5" fillId="0" borderId="20" xfId="0" applyFont="1" applyBorder="1" applyAlignment="1" applyProtection="1">
      <alignment/>
      <protection/>
    </xf>
    <xf numFmtId="164" fontId="5" fillId="0" borderId="20" xfId="0" applyFont="1" applyBorder="1" applyAlignment="1">
      <alignment/>
    </xf>
    <xf numFmtId="164" fontId="5" fillId="0" borderId="19" xfId="0" applyFont="1" applyBorder="1" applyAlignment="1" applyProtection="1">
      <alignment horizontal="center" vertical="center"/>
      <protection/>
    </xf>
    <xf numFmtId="164" fontId="0" fillId="0" borderId="17" xfId="0" applyBorder="1" applyAlignment="1">
      <alignment horizontal="center" vertical="center"/>
    </xf>
    <xf numFmtId="164" fontId="5" fillId="0" borderId="0" xfId="0" applyFont="1" applyAlignment="1">
      <alignment vertical="center" wrapText="1"/>
    </xf>
    <xf numFmtId="164" fontId="5" fillId="0" borderId="0" xfId="0" applyFont="1" applyAlignment="1">
      <alignment vertical="center"/>
    </xf>
    <xf numFmtId="164" fontId="5" fillId="0" borderId="19" xfId="0" applyFont="1" applyBorder="1" applyAlignment="1">
      <alignment horizontal="center" vertical="center"/>
    </xf>
    <xf numFmtId="164" fontId="0" fillId="0" borderId="5" xfId="0" applyBorder="1" applyAlignment="1">
      <alignment horizontal="center" vertical="center"/>
    </xf>
    <xf numFmtId="164" fontId="5" fillId="0" borderId="15" xfId="0" applyFont="1" applyBorder="1" applyAlignment="1" applyProtection="1">
      <alignment horizontal="center"/>
      <protection/>
    </xf>
    <xf numFmtId="164" fontId="5" fillId="0" borderId="12" xfId="0" applyFont="1" applyBorder="1" applyAlignment="1" applyProtection="1">
      <alignment horizontal="center"/>
      <protection/>
    </xf>
    <xf numFmtId="164" fontId="5" fillId="0" borderId="16" xfId="0" applyFont="1" applyBorder="1" applyAlignment="1" applyProtection="1">
      <alignment horizontal="center"/>
      <protection/>
    </xf>
    <xf numFmtId="164" fontId="5" fillId="0" borderId="19" xfId="0" applyFont="1" applyBorder="1" applyAlignment="1" applyProtection="1">
      <alignment horizontal="center" vertical="center" wrapText="1"/>
      <protection/>
    </xf>
    <xf numFmtId="164" fontId="0" fillId="0" borderId="17" xfId="0" applyBorder="1" applyAlignment="1">
      <alignment horizontal="center" vertical="center" wrapText="1"/>
    </xf>
    <xf numFmtId="164" fontId="5" fillId="0" borderId="19" xfId="0" applyFont="1" applyBorder="1" applyAlignment="1">
      <alignment horizontal="center" vertical="center" wrapText="1"/>
    </xf>
    <xf numFmtId="164" fontId="0" fillId="0" borderId="5" xfId="0" applyBorder="1" applyAlignment="1">
      <alignment horizontal="center" vertical="center" wrapText="1"/>
    </xf>
    <xf numFmtId="164" fontId="11" fillId="0" borderId="0" xfId="0" applyFont="1" applyAlignment="1">
      <alignment horizontal="center"/>
    </xf>
    <xf numFmtId="164" fontId="11" fillId="0" borderId="0" xfId="0" applyFont="1" applyAlignment="1">
      <alignment/>
    </xf>
    <xf numFmtId="164" fontId="12" fillId="0" borderId="0" xfId="0" applyFont="1" applyAlignment="1" applyProtection="1">
      <alignment/>
      <protection/>
    </xf>
    <xf numFmtId="164" fontId="11" fillId="0" borderId="0" xfId="0" applyFont="1" applyAlignment="1" applyProtection="1">
      <alignment/>
      <protection/>
    </xf>
    <xf numFmtId="164" fontId="5" fillId="0" borderId="0" xfId="0" applyFont="1" applyAlignment="1" applyProtection="1">
      <alignment/>
      <protection/>
    </xf>
    <xf numFmtId="164" fontId="12" fillId="0" borderId="0" xfId="0" applyFont="1" applyAlignment="1">
      <alignment/>
    </xf>
    <xf numFmtId="164" fontId="11" fillId="0" borderId="0" xfId="0" applyFont="1" applyAlignment="1">
      <alignment/>
    </xf>
    <xf numFmtId="164" fontId="12" fillId="0" borderId="0" xfId="0" applyFont="1" applyAlignment="1" applyProtection="1">
      <alignment wrapText="1"/>
      <protection/>
    </xf>
    <xf numFmtId="164" fontId="5" fillId="0" borderId="0" xfId="0" applyFont="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15" customWidth="1"/>
    <col min="2" max="16384" width="9.00390625" style="115" customWidth="1"/>
  </cols>
  <sheetData>
    <row r="1" ht="15">
      <c r="A1" s="114" t="s">
        <v>160</v>
      </c>
    </row>
    <row r="2" spans="1:5" ht="27" customHeight="1">
      <c r="A2" s="116" t="s">
        <v>161</v>
      </c>
      <c r="B2" s="117"/>
      <c r="C2" s="117"/>
      <c r="D2" s="117"/>
      <c r="E2" s="117"/>
    </row>
    <row r="3" spans="1:11" ht="27.75" customHeight="1">
      <c r="A3" s="116" t="s">
        <v>162</v>
      </c>
      <c r="B3" s="117"/>
      <c r="C3" s="117"/>
      <c r="D3" s="117"/>
      <c r="E3" s="117"/>
      <c r="F3" s="117"/>
      <c r="G3" s="117"/>
      <c r="H3" s="117"/>
      <c r="I3" s="117"/>
      <c r="J3" s="117"/>
      <c r="K3" s="117"/>
    </row>
    <row r="4" spans="1:11" ht="27.75" customHeight="1">
      <c r="A4" s="116" t="s">
        <v>163</v>
      </c>
      <c r="B4" s="118"/>
      <c r="C4" s="118"/>
      <c r="D4" s="118"/>
      <c r="E4" s="118"/>
      <c r="F4" s="118"/>
      <c r="G4" s="118"/>
      <c r="H4" s="118"/>
      <c r="I4" s="118"/>
      <c r="J4" s="118"/>
      <c r="K4" s="117"/>
    </row>
    <row r="5" spans="1:8" ht="26.25" customHeight="1">
      <c r="A5" s="116" t="s">
        <v>164</v>
      </c>
      <c r="B5" s="117"/>
      <c r="C5" s="117"/>
      <c r="D5" s="117"/>
      <c r="E5" s="117"/>
      <c r="F5" s="117"/>
      <c r="G5" s="117"/>
      <c r="H5" s="117"/>
    </row>
    <row r="6" spans="1:10" ht="35.25" customHeight="1">
      <c r="A6" s="116" t="s">
        <v>165</v>
      </c>
      <c r="B6" s="117"/>
      <c r="C6" s="117"/>
      <c r="D6" s="117"/>
      <c r="E6" s="117"/>
      <c r="F6" s="117"/>
      <c r="G6" s="117"/>
      <c r="H6" s="117"/>
      <c r="I6" s="117"/>
      <c r="J6" s="117"/>
    </row>
    <row r="7" spans="1:10" ht="34.5" customHeight="1">
      <c r="A7" s="116" t="s">
        <v>166</v>
      </c>
      <c r="B7" s="117"/>
      <c r="C7" s="117"/>
      <c r="D7" s="117"/>
      <c r="E7" s="117"/>
      <c r="F7" s="117"/>
      <c r="G7" s="117"/>
      <c r="H7" s="117"/>
      <c r="I7" s="117"/>
      <c r="J7" s="117"/>
    </row>
    <row r="8" spans="1:13" ht="33" customHeight="1">
      <c r="A8" s="119" t="s">
        <v>167</v>
      </c>
      <c r="B8" s="120"/>
      <c r="C8" s="120"/>
      <c r="D8" s="120"/>
      <c r="E8" s="120"/>
      <c r="F8" s="120"/>
      <c r="G8" s="120"/>
      <c r="H8" s="120"/>
      <c r="I8" s="120"/>
      <c r="J8" s="120"/>
      <c r="K8" s="120"/>
      <c r="L8" s="120"/>
      <c r="M8" s="120"/>
    </row>
    <row r="9" spans="1:13" ht="47.25" customHeight="1">
      <c r="A9" s="121" t="s">
        <v>168</v>
      </c>
      <c r="B9" s="117"/>
      <c r="C9" s="117"/>
      <c r="D9" s="117"/>
      <c r="E9" s="117"/>
      <c r="F9" s="117"/>
      <c r="G9" s="117"/>
      <c r="H9" s="117"/>
      <c r="I9" s="117"/>
      <c r="J9" s="117"/>
      <c r="K9" s="117"/>
      <c r="L9" s="117"/>
      <c r="M9" s="117"/>
    </row>
    <row r="10" spans="1:13" ht="43.5" customHeight="1">
      <c r="A10" s="121" t="s">
        <v>169</v>
      </c>
      <c r="B10" s="117"/>
      <c r="C10" s="117"/>
      <c r="D10" s="117"/>
      <c r="E10" s="117"/>
      <c r="F10" s="117"/>
      <c r="G10" s="117"/>
      <c r="H10" s="117"/>
      <c r="I10" s="117"/>
      <c r="J10" s="117"/>
      <c r="K10" s="117"/>
      <c r="L10" s="117"/>
      <c r="M10" s="117"/>
    </row>
    <row r="11" spans="1:14" ht="42" customHeight="1">
      <c r="A11" s="121" t="s">
        <v>170</v>
      </c>
      <c r="B11" s="118"/>
      <c r="C11" s="118"/>
      <c r="D11" s="118"/>
      <c r="E11" s="118"/>
      <c r="F11" s="118"/>
      <c r="G11" s="118"/>
      <c r="H11" s="118"/>
      <c r="I11" s="118"/>
      <c r="J11" s="118"/>
      <c r="K11" s="118"/>
      <c r="L11" s="118"/>
      <c r="M11" s="118"/>
      <c r="N11" s="118"/>
    </row>
    <row r="12" spans="1:13" ht="41.25" customHeight="1">
      <c r="A12" s="121" t="s">
        <v>171</v>
      </c>
      <c r="B12" s="117"/>
      <c r="C12" s="117"/>
      <c r="D12" s="117"/>
      <c r="E12" s="117"/>
      <c r="F12" s="117"/>
      <c r="G12" s="117"/>
      <c r="H12" s="117"/>
      <c r="I12" s="117"/>
      <c r="J12" s="117"/>
      <c r="K12" s="117"/>
      <c r="L12" s="117"/>
      <c r="M12" s="117"/>
    </row>
    <row r="13" spans="1:13" ht="38.25" customHeight="1">
      <c r="A13" s="121" t="s">
        <v>172</v>
      </c>
      <c r="B13" s="117"/>
      <c r="C13" s="117"/>
      <c r="D13" s="117"/>
      <c r="E13" s="117"/>
      <c r="F13" s="117"/>
      <c r="G13" s="117"/>
      <c r="H13" s="117"/>
      <c r="I13" s="117"/>
      <c r="J13" s="117"/>
      <c r="K13" s="117"/>
      <c r="L13" s="117"/>
      <c r="M13" s="117"/>
    </row>
    <row r="14" spans="2:14" ht="15">
      <c r="B14" s="118"/>
      <c r="C14" s="118"/>
      <c r="D14" s="118"/>
      <c r="E14" s="118"/>
      <c r="F14" s="118"/>
      <c r="G14" s="118"/>
      <c r="H14" s="118"/>
      <c r="I14" s="118"/>
      <c r="J14" s="118"/>
      <c r="K14" s="118"/>
      <c r="L14" s="118"/>
      <c r="M14" s="118"/>
      <c r="N14" s="118"/>
    </row>
    <row r="15" spans="1:14" ht="15">
      <c r="A15" s="122"/>
      <c r="B15" s="122"/>
      <c r="C15" s="122"/>
      <c r="D15" s="122"/>
      <c r="E15" s="122"/>
      <c r="F15" s="122"/>
      <c r="G15" s="122"/>
      <c r="H15" s="122"/>
      <c r="I15" s="122"/>
      <c r="J15" s="122"/>
      <c r="K15" s="122"/>
      <c r="L15" s="122"/>
      <c r="M15" s="122"/>
      <c r="N15" s="122"/>
    </row>
    <row r="16" spans="1:14" ht="15">
      <c r="A16" s="118"/>
      <c r="B16" s="118"/>
      <c r="C16" s="118"/>
      <c r="D16" s="118"/>
      <c r="E16" s="118"/>
      <c r="F16" s="118"/>
      <c r="G16" s="118"/>
      <c r="H16" s="118"/>
      <c r="I16" s="118"/>
      <c r="J16" s="118"/>
      <c r="K16" s="118"/>
      <c r="L16" s="118"/>
      <c r="M16" s="118"/>
      <c r="N16" s="118"/>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I44"/>
  <sheetViews>
    <sheetView workbookViewId="0" topLeftCell="A1">
      <selection activeCell="A1" sqref="A1"/>
    </sheetView>
  </sheetViews>
  <sheetFormatPr defaultColWidth="9.00390625" defaultRowHeight="12.75"/>
  <cols>
    <col min="1" max="1" width="10.375" style="2" customWidth="1"/>
    <col min="2" max="2" width="9.625" style="2" customWidth="1"/>
    <col min="3" max="3" width="7.75390625" style="2" customWidth="1"/>
    <col min="4" max="9" width="9.625" style="2" customWidth="1"/>
    <col min="10" max="16384" width="9.00390625" style="2" customWidth="1"/>
  </cols>
  <sheetData>
    <row r="2" spans="1:9" ht="12.75">
      <c r="A2" s="3" t="s">
        <v>81</v>
      </c>
      <c r="B2" s="4"/>
      <c r="C2" s="4"/>
      <c r="D2" s="4"/>
      <c r="E2" s="4"/>
      <c r="F2" s="4"/>
      <c r="G2" s="4"/>
      <c r="H2" s="4"/>
      <c r="I2" s="4"/>
    </row>
    <row r="3" spans="1:9" ht="12.75">
      <c r="A3" s="5" t="s">
        <v>82</v>
      </c>
      <c r="B3" s="4"/>
      <c r="C3" s="4"/>
      <c r="D3" s="4"/>
      <c r="E3" s="4"/>
      <c r="F3" s="4"/>
      <c r="G3" s="4"/>
      <c r="H3" s="4"/>
      <c r="I3" s="4"/>
    </row>
    <row r="4" spans="1:9" ht="12.75">
      <c r="A4" s="3" t="s">
        <v>107</v>
      </c>
      <c r="B4" s="4"/>
      <c r="C4" s="4"/>
      <c r="D4" s="4"/>
      <c r="E4" s="4"/>
      <c r="F4" s="4"/>
      <c r="G4" s="4"/>
      <c r="H4" s="4"/>
      <c r="I4" s="4"/>
    </row>
    <row r="6" spans="1:9" ht="12.75">
      <c r="A6" s="105" t="s">
        <v>124</v>
      </c>
      <c r="B6" s="112" t="s">
        <v>123</v>
      </c>
      <c r="C6" s="112" t="s">
        <v>122</v>
      </c>
      <c r="D6" s="61" t="s">
        <v>83</v>
      </c>
      <c r="E6" s="70"/>
      <c r="F6" s="70"/>
      <c r="G6" s="70"/>
      <c r="H6" s="70"/>
      <c r="I6" s="62"/>
    </row>
    <row r="7" spans="1:9" ht="12.75">
      <c r="A7" s="106"/>
      <c r="B7" s="113"/>
      <c r="C7" s="113"/>
      <c r="D7" s="61" t="s">
        <v>84</v>
      </c>
      <c r="E7" s="62"/>
      <c r="F7" s="63" t="s">
        <v>85</v>
      </c>
      <c r="G7" s="62"/>
      <c r="H7" s="63" t="s">
        <v>86</v>
      </c>
      <c r="I7" s="62"/>
    </row>
    <row r="8" spans="1:9" ht="12.75">
      <c r="A8" s="102"/>
      <c r="B8" s="111"/>
      <c r="C8" s="111"/>
      <c r="D8" s="50" t="s">
        <v>30</v>
      </c>
      <c r="E8" s="50" t="s">
        <v>31</v>
      </c>
      <c r="F8" s="50" t="s">
        <v>30</v>
      </c>
      <c r="G8" s="50" t="s">
        <v>31</v>
      </c>
      <c r="H8" s="50" t="s">
        <v>30</v>
      </c>
      <c r="I8" s="50" t="s">
        <v>31</v>
      </c>
    </row>
    <row r="9" spans="1:9" ht="12.75">
      <c r="A9" s="22"/>
      <c r="B9" s="7"/>
      <c r="C9" s="7"/>
      <c r="D9" s="7"/>
      <c r="E9" s="7"/>
      <c r="F9" s="7"/>
      <c r="G9" s="7"/>
      <c r="H9" s="7"/>
      <c r="I9" s="7"/>
    </row>
    <row r="10" spans="1:9" ht="12.75">
      <c r="A10" s="22"/>
      <c r="B10" s="33" t="s">
        <v>32</v>
      </c>
      <c r="C10" s="8">
        <v>133549</v>
      </c>
      <c r="D10" s="8">
        <v>1085</v>
      </c>
      <c r="E10" s="16">
        <v>8.124358849560835</v>
      </c>
      <c r="F10" s="8">
        <v>748</v>
      </c>
      <c r="G10" s="16">
        <v>5.6009404787755805</v>
      </c>
      <c r="H10" s="8">
        <v>337</v>
      </c>
      <c r="I10" s="16">
        <v>2.523418370785255</v>
      </c>
    </row>
    <row r="11" spans="1:9" ht="12.75">
      <c r="A11" s="21" t="s">
        <v>57</v>
      </c>
      <c r="B11" s="33" t="s">
        <v>33</v>
      </c>
      <c r="C11" s="8">
        <v>104980</v>
      </c>
      <c r="D11" s="8">
        <v>640</v>
      </c>
      <c r="E11" s="16">
        <v>6.096399314155078</v>
      </c>
      <c r="F11" s="8">
        <v>453</v>
      </c>
      <c r="G11" s="16">
        <v>4.315107639550391</v>
      </c>
      <c r="H11" s="8">
        <v>187</v>
      </c>
      <c r="I11" s="16">
        <v>1.7812916746046865</v>
      </c>
    </row>
    <row r="12" spans="1:9" ht="12.75">
      <c r="A12" s="22"/>
      <c r="B12" s="33" t="s">
        <v>34</v>
      </c>
      <c r="C12" s="8">
        <v>24201</v>
      </c>
      <c r="D12" s="8">
        <v>425</v>
      </c>
      <c r="E12" s="16">
        <v>17.561257799264492</v>
      </c>
      <c r="F12" s="8">
        <v>282</v>
      </c>
      <c r="G12" s="16">
        <v>11.652411057394323</v>
      </c>
      <c r="H12" s="8">
        <v>143</v>
      </c>
      <c r="I12" s="16">
        <v>5.908846741870171</v>
      </c>
    </row>
    <row r="13" spans="1:9" ht="12.75">
      <c r="A13" s="22"/>
      <c r="B13" s="33" t="s">
        <v>87</v>
      </c>
      <c r="C13" s="8">
        <v>3628</v>
      </c>
      <c r="D13" s="8">
        <v>17</v>
      </c>
      <c r="E13" s="16">
        <v>4.685777287761852</v>
      </c>
      <c r="F13" s="8">
        <v>11</v>
      </c>
      <c r="G13" s="16">
        <v>3.031973539140022</v>
      </c>
      <c r="H13" s="8">
        <v>6</v>
      </c>
      <c r="I13" s="16">
        <v>1.6538037486218302</v>
      </c>
    </row>
    <row r="14" spans="1:9" ht="12.75">
      <c r="A14" s="22"/>
      <c r="B14" s="7"/>
      <c r="C14" s="7"/>
      <c r="D14" s="7"/>
      <c r="E14" s="7"/>
      <c r="F14" s="7"/>
      <c r="G14" s="7"/>
      <c r="H14" s="7"/>
      <c r="I14" s="7"/>
    </row>
    <row r="15" spans="1:9" ht="12.75">
      <c r="A15" s="22"/>
      <c r="B15" s="33" t="s">
        <v>32</v>
      </c>
      <c r="C15" s="17">
        <v>684</v>
      </c>
      <c r="D15" s="17">
        <v>441</v>
      </c>
      <c r="E15" s="16">
        <v>644.7368421052631</v>
      </c>
      <c r="F15" s="17">
        <v>423</v>
      </c>
      <c r="G15" s="16">
        <v>618.421052631579</v>
      </c>
      <c r="H15" s="17">
        <v>18</v>
      </c>
      <c r="I15" s="16">
        <v>26.31578947368421</v>
      </c>
    </row>
    <row r="16" spans="1:9" ht="12.75">
      <c r="A16" s="21" t="s">
        <v>88</v>
      </c>
      <c r="B16" s="33" t="s">
        <v>33</v>
      </c>
      <c r="C16" s="17">
        <v>356</v>
      </c>
      <c r="D16" s="17">
        <v>227</v>
      </c>
      <c r="E16" s="16">
        <v>637.6404494382022</v>
      </c>
      <c r="F16" s="17">
        <v>223</v>
      </c>
      <c r="G16" s="16">
        <v>626.4044943820224</v>
      </c>
      <c r="H16" s="17">
        <v>4</v>
      </c>
      <c r="I16" s="35" t="s">
        <v>36</v>
      </c>
    </row>
    <row r="17" spans="1:9" ht="12.75">
      <c r="A17" s="21" t="s">
        <v>89</v>
      </c>
      <c r="B17" s="33" t="s">
        <v>34</v>
      </c>
      <c r="C17" s="17">
        <v>307</v>
      </c>
      <c r="D17" s="17">
        <v>205</v>
      </c>
      <c r="E17" s="16">
        <v>667.7524429967426</v>
      </c>
      <c r="F17" s="17">
        <v>192</v>
      </c>
      <c r="G17" s="16">
        <v>625.4071661237784</v>
      </c>
      <c r="H17" s="17">
        <v>13</v>
      </c>
      <c r="I17" s="16">
        <v>42.34527687296417</v>
      </c>
    </row>
    <row r="18" spans="1:9" ht="12.75">
      <c r="A18" s="22"/>
      <c r="B18" s="33" t="s">
        <v>87</v>
      </c>
      <c r="C18" s="17">
        <v>9</v>
      </c>
      <c r="D18" s="17">
        <v>7</v>
      </c>
      <c r="E18" s="16">
        <v>777.7777777777778</v>
      </c>
      <c r="F18" s="17">
        <v>6</v>
      </c>
      <c r="G18" s="16">
        <v>666.6666666666666</v>
      </c>
      <c r="H18" s="29">
        <v>1</v>
      </c>
      <c r="I18" s="35" t="s">
        <v>36</v>
      </c>
    </row>
    <row r="19" spans="1:9" ht="12.75">
      <c r="A19" s="22"/>
      <c r="B19" s="7"/>
      <c r="C19" s="8"/>
      <c r="D19" s="8"/>
      <c r="E19" s="7"/>
      <c r="F19" s="7"/>
      <c r="G19" s="7"/>
      <c r="H19" s="7"/>
      <c r="I19" s="7"/>
    </row>
    <row r="20" spans="1:9" ht="12.75">
      <c r="A20" s="22"/>
      <c r="B20" s="33" t="s">
        <v>32</v>
      </c>
      <c r="C20" s="8">
        <v>1411</v>
      </c>
      <c r="D20" s="8">
        <v>133</v>
      </c>
      <c r="E20" s="16">
        <v>94.25939050318922</v>
      </c>
      <c r="F20" s="17">
        <v>89</v>
      </c>
      <c r="G20" s="16">
        <v>63.07583274273565</v>
      </c>
      <c r="H20" s="17">
        <v>44</v>
      </c>
      <c r="I20" s="16">
        <v>31.183557760453578</v>
      </c>
    </row>
    <row r="21" spans="1:9" ht="12.75">
      <c r="A21" s="21" t="s">
        <v>125</v>
      </c>
      <c r="B21" s="33" t="s">
        <v>33</v>
      </c>
      <c r="C21" s="8">
        <v>881</v>
      </c>
      <c r="D21" s="8">
        <v>86</v>
      </c>
      <c r="E21" s="16">
        <v>97.61634506242906</v>
      </c>
      <c r="F21" s="17">
        <v>67</v>
      </c>
      <c r="G21" s="16">
        <v>76.049943246311</v>
      </c>
      <c r="H21" s="17">
        <v>19</v>
      </c>
      <c r="I21" s="16">
        <v>21.56640181611805</v>
      </c>
    </row>
    <row r="22" spans="1:9" ht="12.75">
      <c r="A22" s="21" t="s">
        <v>89</v>
      </c>
      <c r="B22" s="33" t="s">
        <v>34</v>
      </c>
      <c r="C22" s="8">
        <v>489</v>
      </c>
      <c r="D22" s="8">
        <v>45</v>
      </c>
      <c r="E22" s="16">
        <v>92.02453987730061</v>
      </c>
      <c r="F22" s="17">
        <v>21</v>
      </c>
      <c r="G22" s="16">
        <v>42.944785276073624</v>
      </c>
      <c r="H22" s="17">
        <v>24</v>
      </c>
      <c r="I22" s="16">
        <v>49.079754601226995</v>
      </c>
    </row>
    <row r="23" spans="1:9" ht="12.75">
      <c r="A23" s="22"/>
      <c r="B23" s="33" t="s">
        <v>87</v>
      </c>
      <c r="C23" s="8">
        <v>35</v>
      </c>
      <c r="D23" s="8">
        <v>2</v>
      </c>
      <c r="E23" s="35" t="s">
        <v>36</v>
      </c>
      <c r="F23" s="17">
        <v>1</v>
      </c>
      <c r="G23" s="35" t="s">
        <v>36</v>
      </c>
      <c r="H23" s="29">
        <v>1</v>
      </c>
      <c r="I23" s="35" t="s">
        <v>36</v>
      </c>
    </row>
    <row r="24" spans="1:9" ht="12.75">
      <c r="A24" s="22"/>
      <c r="B24" s="7"/>
      <c r="C24" s="22"/>
      <c r="D24" s="8"/>
      <c r="E24" s="7"/>
      <c r="F24" s="7"/>
      <c r="G24" s="7"/>
      <c r="H24" s="7"/>
      <c r="I24" s="7"/>
    </row>
    <row r="25" spans="1:9" ht="12.75">
      <c r="A25" s="22"/>
      <c r="B25" s="33" t="s">
        <v>32</v>
      </c>
      <c r="C25" s="8">
        <v>8240</v>
      </c>
      <c r="D25" s="8">
        <v>135</v>
      </c>
      <c r="E25" s="16">
        <v>16.383495145631066</v>
      </c>
      <c r="F25" s="17">
        <v>70</v>
      </c>
      <c r="G25" s="16">
        <v>8.495145631067961</v>
      </c>
      <c r="H25" s="17">
        <v>65</v>
      </c>
      <c r="I25" s="16">
        <v>7.888349514563107</v>
      </c>
    </row>
    <row r="26" spans="1:9" ht="12.75">
      <c r="A26" s="21" t="s">
        <v>126</v>
      </c>
      <c r="B26" s="33" t="s">
        <v>33</v>
      </c>
      <c r="C26" s="8">
        <v>5551</v>
      </c>
      <c r="D26" s="8">
        <v>79</v>
      </c>
      <c r="E26" s="16">
        <v>14.231669969374888</v>
      </c>
      <c r="F26" s="17">
        <v>46</v>
      </c>
      <c r="G26" s="16">
        <v>8.286795172041074</v>
      </c>
      <c r="H26" s="17">
        <v>33</v>
      </c>
      <c r="I26" s="16">
        <v>5.944874797333814</v>
      </c>
    </row>
    <row r="27" spans="1:9" ht="12.75">
      <c r="A27" s="21" t="s">
        <v>89</v>
      </c>
      <c r="B27" s="33" t="s">
        <v>34</v>
      </c>
      <c r="C27" s="8">
        <v>2407</v>
      </c>
      <c r="D27" s="8">
        <v>54</v>
      </c>
      <c r="E27" s="16">
        <v>22.434565849605317</v>
      </c>
      <c r="F27" s="17">
        <v>23</v>
      </c>
      <c r="G27" s="16">
        <v>9.555463232239303</v>
      </c>
      <c r="H27" s="17">
        <v>31</v>
      </c>
      <c r="I27" s="16">
        <v>12.879102617366016</v>
      </c>
    </row>
    <row r="28" spans="1:9" ht="12.75">
      <c r="A28" s="22"/>
      <c r="B28" s="33" t="s">
        <v>87</v>
      </c>
      <c r="C28" s="8">
        <v>221</v>
      </c>
      <c r="D28" s="29">
        <v>2</v>
      </c>
      <c r="E28" s="35" t="s">
        <v>36</v>
      </c>
      <c r="F28" s="29">
        <v>1</v>
      </c>
      <c r="G28" s="35" t="s">
        <v>36</v>
      </c>
      <c r="H28" s="29">
        <v>1</v>
      </c>
      <c r="I28" s="35" t="s">
        <v>36</v>
      </c>
    </row>
    <row r="29" spans="1:9" ht="12.75">
      <c r="A29" s="22"/>
      <c r="B29" s="7"/>
      <c r="C29" s="8"/>
      <c r="D29" s="8"/>
      <c r="E29" s="7"/>
      <c r="F29" s="7"/>
      <c r="G29" s="7"/>
      <c r="H29" s="7"/>
      <c r="I29" s="7"/>
    </row>
    <row r="30" spans="1:9" ht="12.75">
      <c r="A30" s="22"/>
      <c r="B30" s="33" t="s">
        <v>32</v>
      </c>
      <c r="C30" s="8">
        <v>122928</v>
      </c>
      <c r="D30" s="8">
        <v>333</v>
      </c>
      <c r="E30" s="16">
        <v>2.708902772354549</v>
      </c>
      <c r="F30" s="17">
        <v>131</v>
      </c>
      <c r="G30" s="16">
        <v>1.065664453989327</v>
      </c>
      <c r="H30" s="17">
        <v>202</v>
      </c>
      <c r="I30" s="16">
        <v>1.643238318365222</v>
      </c>
    </row>
    <row r="31" spans="1:9" ht="12.75">
      <c r="A31" s="21" t="s">
        <v>90</v>
      </c>
      <c r="B31" s="33" t="s">
        <v>33</v>
      </c>
      <c r="C31" s="8">
        <v>98005</v>
      </c>
      <c r="D31" s="8">
        <v>221</v>
      </c>
      <c r="E31" s="16">
        <v>2.2549869904596704</v>
      </c>
      <c r="F31" s="17">
        <v>93</v>
      </c>
      <c r="G31" s="16">
        <v>0.9489311769807662</v>
      </c>
      <c r="H31" s="17">
        <v>128</v>
      </c>
      <c r="I31" s="16">
        <v>1.3060558134789042</v>
      </c>
    </row>
    <row r="32" spans="1:9" ht="12.75">
      <c r="A32" s="21" t="s">
        <v>89</v>
      </c>
      <c r="B32" s="33" t="s">
        <v>34</v>
      </c>
      <c r="C32" s="8">
        <v>20916</v>
      </c>
      <c r="D32" s="8">
        <v>105</v>
      </c>
      <c r="E32" s="16">
        <v>5.020080321285141</v>
      </c>
      <c r="F32" s="17">
        <v>35</v>
      </c>
      <c r="G32" s="16">
        <v>1.6733601070950468</v>
      </c>
      <c r="H32" s="17">
        <v>70</v>
      </c>
      <c r="I32" s="16">
        <v>3.3467202141900936</v>
      </c>
    </row>
    <row r="33" spans="1:9" ht="12.75">
      <c r="A33" s="22"/>
      <c r="B33" s="33" t="s">
        <v>87</v>
      </c>
      <c r="C33" s="8">
        <v>3357</v>
      </c>
      <c r="D33" s="8">
        <v>6</v>
      </c>
      <c r="E33" s="16">
        <v>1.7873100983020553</v>
      </c>
      <c r="F33" s="29">
        <v>3</v>
      </c>
      <c r="G33" s="35" t="s">
        <v>36</v>
      </c>
      <c r="H33" s="17">
        <v>3</v>
      </c>
      <c r="I33" s="35" t="s">
        <v>36</v>
      </c>
    </row>
    <row r="34" spans="1:9" ht="12.75">
      <c r="A34" s="82"/>
      <c r="B34" s="87"/>
      <c r="C34" s="47"/>
      <c r="D34" s="47"/>
      <c r="E34" s="87"/>
      <c r="F34" s="87"/>
      <c r="G34" s="87"/>
      <c r="H34" s="87"/>
      <c r="I34" s="87"/>
    </row>
    <row r="35" spans="1:9" ht="12.75" hidden="1">
      <c r="A35" s="6"/>
      <c r="B35" s="33" t="s">
        <v>32</v>
      </c>
      <c r="C35" s="8">
        <v>332</v>
      </c>
      <c r="D35" s="8">
        <v>33</v>
      </c>
      <c r="E35" s="16">
        <f>D35/C35*1000</f>
        <v>99.39759036144578</v>
      </c>
      <c r="F35" s="17">
        <v>28</v>
      </c>
      <c r="G35" s="16">
        <f>F35/C35*1000</f>
        <v>84.33734939759036</v>
      </c>
      <c r="H35" s="17">
        <v>5</v>
      </c>
      <c r="I35" s="9">
        <f>H35/C35*1000</f>
        <v>15.060240963855422</v>
      </c>
    </row>
    <row r="36" spans="1:9" ht="12.75" hidden="1">
      <c r="A36" s="15" t="s">
        <v>42</v>
      </c>
      <c r="B36" s="33" t="s">
        <v>33</v>
      </c>
      <c r="C36" s="8">
        <v>204</v>
      </c>
      <c r="D36" s="8">
        <v>25</v>
      </c>
      <c r="E36" s="16">
        <f>D36/C36*1000</f>
        <v>122.54901960784314</v>
      </c>
      <c r="F36" s="17">
        <v>21</v>
      </c>
      <c r="G36" s="16">
        <f>F36/C36*1000</f>
        <v>102.94117647058823</v>
      </c>
      <c r="H36" s="17">
        <v>4</v>
      </c>
      <c r="I36" s="39" t="s">
        <v>36</v>
      </c>
    </row>
    <row r="37" spans="1:9" ht="12.75" hidden="1">
      <c r="A37" s="15" t="s">
        <v>91</v>
      </c>
      <c r="B37" s="33" t="s">
        <v>34</v>
      </c>
      <c r="C37" s="8">
        <v>98</v>
      </c>
      <c r="D37" s="8">
        <v>8</v>
      </c>
      <c r="E37" s="16">
        <f>D37/C37*1000</f>
        <v>81.63265306122449</v>
      </c>
      <c r="F37" s="17">
        <v>7</v>
      </c>
      <c r="G37" s="16">
        <f>F37/C37*1000</f>
        <v>71.42857142857143</v>
      </c>
      <c r="H37" s="29">
        <v>1</v>
      </c>
      <c r="I37" s="39" t="s">
        <v>36</v>
      </c>
    </row>
    <row r="38" spans="1:9" ht="13.5" hidden="1" thickBot="1">
      <c r="A38" s="34"/>
      <c r="B38" s="51" t="s">
        <v>87</v>
      </c>
      <c r="C38" s="10">
        <v>9</v>
      </c>
      <c r="D38" s="31" t="s">
        <v>39</v>
      </c>
      <c r="E38" s="31" t="s">
        <v>39</v>
      </c>
      <c r="F38" s="31" t="s">
        <v>39</v>
      </c>
      <c r="G38" s="31" t="s">
        <v>39</v>
      </c>
      <c r="H38" s="31" t="s">
        <v>39</v>
      </c>
      <c r="I38" s="43" t="s">
        <v>39</v>
      </c>
    </row>
    <row r="40" spans="1:9" ht="51" customHeight="1">
      <c r="A40" s="103" t="s">
        <v>134</v>
      </c>
      <c r="B40" s="103"/>
      <c r="C40" s="103"/>
      <c r="D40" s="103"/>
      <c r="E40" s="103"/>
      <c r="F40" s="103"/>
      <c r="G40" s="103"/>
      <c r="H40" s="103"/>
      <c r="I40" s="103"/>
    </row>
    <row r="42" spans="1:9" ht="25.5" customHeight="1">
      <c r="A42" s="103" t="s">
        <v>130</v>
      </c>
      <c r="B42" s="103"/>
      <c r="C42" s="103"/>
      <c r="D42" s="103"/>
      <c r="E42" s="103"/>
      <c r="F42" s="103"/>
      <c r="G42" s="103"/>
      <c r="H42" s="103"/>
      <c r="I42" s="103"/>
    </row>
    <row r="44" spans="1:9" ht="26.25" customHeight="1">
      <c r="A44" s="103" t="s">
        <v>110</v>
      </c>
      <c r="B44" s="103"/>
      <c r="C44" s="103"/>
      <c r="D44" s="103"/>
      <c r="E44" s="103"/>
      <c r="F44" s="103"/>
      <c r="G44" s="103"/>
      <c r="H44" s="103"/>
      <c r="I44" s="103"/>
    </row>
  </sheetData>
  <mergeCells count="6">
    <mergeCell ref="A42:I42"/>
    <mergeCell ref="A44:I44"/>
    <mergeCell ref="C6:C8"/>
    <mergeCell ref="B6:B8"/>
    <mergeCell ref="A6:A8"/>
    <mergeCell ref="A40:I40"/>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2.75"/>
  <cols>
    <col min="1" max="1" width="33.375" style="2" customWidth="1"/>
    <col min="2" max="13" width="9.625" style="2" customWidth="1"/>
    <col min="14" max="16384" width="9.00390625" style="2" customWidth="1"/>
  </cols>
  <sheetData>
    <row r="2" spans="1:13" ht="12.75">
      <c r="A2" s="3" t="s">
        <v>92</v>
      </c>
      <c r="B2" s="4"/>
      <c r="C2" s="4"/>
      <c r="D2" s="4"/>
      <c r="E2" s="4"/>
      <c r="F2" s="4"/>
      <c r="G2" s="4"/>
      <c r="H2" s="4"/>
      <c r="I2" s="4"/>
      <c r="J2" s="4"/>
      <c r="K2" s="4"/>
      <c r="L2" s="4"/>
      <c r="M2" s="4"/>
    </row>
    <row r="3" spans="1:13" ht="12.75">
      <c r="A3" s="5" t="s">
        <v>93</v>
      </c>
      <c r="B3" s="4"/>
      <c r="C3" s="4"/>
      <c r="D3" s="4"/>
      <c r="E3" s="4"/>
      <c r="F3" s="4"/>
      <c r="G3" s="4"/>
      <c r="H3" s="4"/>
      <c r="I3" s="4"/>
      <c r="J3" s="4"/>
      <c r="K3" s="4"/>
      <c r="L3" s="4"/>
      <c r="M3" s="4"/>
    </row>
    <row r="4" spans="1:13" ht="12.75">
      <c r="A4" s="5" t="s">
        <v>94</v>
      </c>
      <c r="B4" s="4"/>
      <c r="C4" s="4"/>
      <c r="D4" s="4"/>
      <c r="E4" s="4"/>
      <c r="F4" s="4"/>
      <c r="G4" s="4"/>
      <c r="H4" s="4"/>
      <c r="I4" s="4"/>
      <c r="J4" s="4"/>
      <c r="K4" s="4"/>
      <c r="L4" s="4"/>
      <c r="M4" s="4"/>
    </row>
    <row r="5" spans="1:13" ht="12.75">
      <c r="A5" s="3" t="s">
        <v>107</v>
      </c>
      <c r="B5" s="4"/>
      <c r="C5" s="4"/>
      <c r="D5" s="4"/>
      <c r="E5" s="4"/>
      <c r="F5" s="4"/>
      <c r="G5" s="4"/>
      <c r="H5" s="4"/>
      <c r="I5" s="4"/>
      <c r="J5" s="4"/>
      <c r="K5" s="4"/>
      <c r="L5" s="4"/>
      <c r="M5" s="4"/>
    </row>
    <row r="7" spans="1:13" ht="12.75">
      <c r="A7" s="105" t="s">
        <v>95</v>
      </c>
      <c r="B7" s="79" t="s">
        <v>32</v>
      </c>
      <c r="C7" s="80"/>
      <c r="D7" s="80"/>
      <c r="E7" s="81"/>
      <c r="F7" s="79" t="s">
        <v>33</v>
      </c>
      <c r="G7" s="80"/>
      <c r="H7" s="80"/>
      <c r="I7" s="81"/>
      <c r="J7" s="79" t="s">
        <v>34</v>
      </c>
      <c r="K7" s="80"/>
      <c r="L7" s="80"/>
      <c r="M7" s="81"/>
    </row>
    <row r="8" spans="1:13" ht="12.75">
      <c r="A8" s="106"/>
      <c r="B8" s="61" t="s">
        <v>156</v>
      </c>
      <c r="C8" s="62"/>
      <c r="D8" s="63" t="s">
        <v>157</v>
      </c>
      <c r="E8" s="62"/>
      <c r="F8" s="61" t="s">
        <v>156</v>
      </c>
      <c r="G8" s="62"/>
      <c r="H8" s="63" t="s">
        <v>157</v>
      </c>
      <c r="I8" s="62"/>
      <c r="J8" s="61" t="s">
        <v>156</v>
      </c>
      <c r="K8" s="62"/>
      <c r="L8" s="63" t="s">
        <v>157</v>
      </c>
      <c r="M8" s="62"/>
    </row>
    <row r="9" spans="1:13" ht="12.75">
      <c r="A9" s="102"/>
      <c r="B9" s="50" t="s">
        <v>30</v>
      </c>
      <c r="C9" s="50" t="s">
        <v>31</v>
      </c>
      <c r="D9" s="50" t="s">
        <v>30</v>
      </c>
      <c r="E9" s="50" t="s">
        <v>31</v>
      </c>
      <c r="F9" s="50" t="s">
        <v>30</v>
      </c>
      <c r="G9" s="50" t="s">
        <v>31</v>
      </c>
      <c r="H9" s="50" t="s">
        <v>30</v>
      </c>
      <c r="I9" s="50" t="s">
        <v>31</v>
      </c>
      <c r="J9" s="50" t="s">
        <v>30</v>
      </c>
      <c r="K9" s="50" t="s">
        <v>31</v>
      </c>
      <c r="L9" s="50" t="s">
        <v>30</v>
      </c>
      <c r="M9" s="50" t="s">
        <v>31</v>
      </c>
    </row>
    <row r="10" spans="1:13" ht="12.75">
      <c r="A10" s="22"/>
      <c r="B10" s="7"/>
      <c r="C10" s="7"/>
      <c r="D10" s="7"/>
      <c r="E10" s="7"/>
      <c r="F10" s="7"/>
      <c r="G10" s="7"/>
      <c r="H10" s="7"/>
      <c r="I10" s="7"/>
      <c r="J10" s="7"/>
      <c r="K10" s="7"/>
      <c r="L10" s="7"/>
      <c r="M10" s="7"/>
    </row>
    <row r="11" spans="1:13" ht="12.75">
      <c r="A11" s="72" t="s">
        <v>51</v>
      </c>
      <c r="B11" s="17">
        <v>54</v>
      </c>
      <c r="C11" s="26">
        <v>2.3257817210784735</v>
      </c>
      <c r="D11" s="17">
        <v>81</v>
      </c>
      <c r="E11" s="16">
        <v>0.7341544987356228</v>
      </c>
      <c r="F11" s="17">
        <v>32</v>
      </c>
      <c r="G11" s="16">
        <v>1.6875856977112118</v>
      </c>
      <c r="H11" s="17">
        <v>37</v>
      </c>
      <c r="I11" s="16">
        <v>0.43014252830802857</v>
      </c>
      <c r="J11" s="17">
        <v>22</v>
      </c>
      <c r="K11" s="26">
        <v>5.717255717255718</v>
      </c>
      <c r="L11" s="17">
        <v>43</v>
      </c>
      <c r="M11" s="16">
        <v>2.1127106569056155</v>
      </c>
    </row>
    <row r="12" spans="1:13" ht="12.75">
      <c r="A12" s="72" t="s">
        <v>50</v>
      </c>
      <c r="B12" s="17">
        <v>34</v>
      </c>
      <c r="C12" s="26">
        <v>1.4643810836420017</v>
      </c>
      <c r="D12" s="17">
        <v>168</v>
      </c>
      <c r="E12" s="16">
        <v>1.522690812192403</v>
      </c>
      <c r="F12" s="17">
        <v>29</v>
      </c>
      <c r="G12" s="16">
        <v>1.5293745385507858</v>
      </c>
      <c r="H12" s="17">
        <v>116</v>
      </c>
      <c r="I12" s="16">
        <v>1.34855495361436</v>
      </c>
      <c r="J12" s="17">
        <v>5</v>
      </c>
      <c r="K12" s="67" t="s">
        <v>36</v>
      </c>
      <c r="L12" s="17">
        <v>49</v>
      </c>
      <c r="M12" s="16">
        <v>2.407507492752911</v>
      </c>
    </row>
    <row r="13" spans="1:13" ht="12.75">
      <c r="A13" s="72" t="s">
        <v>48</v>
      </c>
      <c r="B13" s="7"/>
      <c r="C13" s="26"/>
      <c r="D13" s="7"/>
      <c r="E13" s="16"/>
      <c r="F13" s="7"/>
      <c r="G13" s="16"/>
      <c r="H13" s="7"/>
      <c r="I13" s="16"/>
      <c r="J13" s="7"/>
      <c r="K13" s="26"/>
      <c r="L13" s="7"/>
      <c r="M13" s="16"/>
    </row>
    <row r="14" spans="1:13" ht="12.75">
      <c r="A14" s="72" t="s">
        <v>60</v>
      </c>
      <c r="B14" s="17">
        <v>48</v>
      </c>
      <c r="C14" s="26">
        <v>2.067361529847532</v>
      </c>
      <c r="D14" s="17">
        <v>154</v>
      </c>
      <c r="E14" s="16">
        <v>1.3957999111763693</v>
      </c>
      <c r="F14" s="17">
        <v>24</v>
      </c>
      <c r="G14" s="16">
        <v>1.2656892732834089</v>
      </c>
      <c r="H14" s="17">
        <v>68</v>
      </c>
      <c r="I14" s="16">
        <v>0.7905322141877281</v>
      </c>
      <c r="J14" s="17">
        <v>22</v>
      </c>
      <c r="K14" s="26">
        <v>5.717255717255718</v>
      </c>
      <c r="L14" s="17">
        <v>84</v>
      </c>
      <c r="M14" s="16">
        <v>4.127155701862133</v>
      </c>
    </row>
    <row r="15" spans="1:13" ht="12.75">
      <c r="A15" s="72" t="s">
        <v>52</v>
      </c>
      <c r="B15" s="17">
        <v>21</v>
      </c>
      <c r="C15" s="26">
        <v>0.9044706693082953</v>
      </c>
      <c r="D15" s="17">
        <v>61</v>
      </c>
      <c r="E15" s="16">
        <v>0.552881782998432</v>
      </c>
      <c r="F15" s="17">
        <v>11</v>
      </c>
      <c r="G15" s="16">
        <v>0.5801075835882291</v>
      </c>
      <c r="H15" s="17">
        <v>31</v>
      </c>
      <c r="I15" s="16">
        <v>0.36038968587969955</v>
      </c>
      <c r="J15" s="17">
        <v>10</v>
      </c>
      <c r="K15" s="26">
        <v>2.598752598752599</v>
      </c>
      <c r="L15" s="17">
        <v>29</v>
      </c>
      <c r="M15" s="16">
        <v>1.424851373261927</v>
      </c>
    </row>
    <row r="16" spans="1:13" ht="12.75">
      <c r="A16" s="72" t="s">
        <v>53</v>
      </c>
      <c r="B16" s="17">
        <v>22</v>
      </c>
      <c r="C16" s="26">
        <v>0.9475407011801188</v>
      </c>
      <c r="D16" s="17">
        <v>48</v>
      </c>
      <c r="E16" s="16">
        <v>0.43505451776925796</v>
      </c>
      <c r="F16" s="17">
        <v>15</v>
      </c>
      <c r="G16" s="16">
        <v>0.7910557958021306</v>
      </c>
      <c r="H16" s="17">
        <v>32</v>
      </c>
      <c r="I16" s="16">
        <v>0.3720151596177544</v>
      </c>
      <c r="J16" s="17">
        <v>7</v>
      </c>
      <c r="K16" s="26">
        <v>1.8191268191268193</v>
      </c>
      <c r="L16" s="17">
        <v>13</v>
      </c>
      <c r="M16" s="16">
        <v>0.6387264776691396</v>
      </c>
    </row>
    <row r="17" spans="1:13" ht="12.75">
      <c r="A17" s="72"/>
      <c r="B17" s="17"/>
      <c r="C17" s="26"/>
      <c r="D17" s="17"/>
      <c r="E17" s="16"/>
      <c r="F17" s="17"/>
      <c r="G17" s="16"/>
      <c r="H17" s="17"/>
      <c r="I17" s="16"/>
      <c r="J17" s="17"/>
      <c r="K17" s="26"/>
      <c r="L17" s="17"/>
      <c r="M17" s="16"/>
    </row>
    <row r="18" spans="1:13" ht="25.5">
      <c r="A18" s="83" t="s">
        <v>96</v>
      </c>
      <c r="B18" s="17">
        <v>35</v>
      </c>
      <c r="C18" s="26">
        <v>1.5074511155138255</v>
      </c>
      <c r="D18" s="17">
        <v>149</v>
      </c>
      <c r="E18" s="16">
        <v>1.3504817322420717</v>
      </c>
      <c r="F18" s="17">
        <v>20</v>
      </c>
      <c r="G18" s="16">
        <v>1.0547410610695074</v>
      </c>
      <c r="H18" s="17">
        <v>9</v>
      </c>
      <c r="I18" s="16">
        <v>0.10462926364249343</v>
      </c>
      <c r="J18" s="17">
        <v>14</v>
      </c>
      <c r="K18" s="26">
        <v>3.6382536382536386</v>
      </c>
      <c r="L18" s="17">
        <v>53</v>
      </c>
      <c r="M18" s="16">
        <v>2.604038716651108</v>
      </c>
    </row>
    <row r="19" spans="1:13" ht="12.75">
      <c r="A19" s="72" t="s">
        <v>54</v>
      </c>
      <c r="B19" s="17">
        <v>19</v>
      </c>
      <c r="C19" s="26">
        <v>0.8183306055646482</v>
      </c>
      <c r="D19" s="17">
        <v>12</v>
      </c>
      <c r="E19" s="16">
        <v>0.10876362944231449</v>
      </c>
      <c r="F19" s="17">
        <v>12</v>
      </c>
      <c r="G19" s="16">
        <v>0.6328446366417044</v>
      </c>
      <c r="H19" s="17">
        <v>6</v>
      </c>
      <c r="I19" s="16">
        <v>0.06975284242832895</v>
      </c>
      <c r="J19" s="17">
        <v>7</v>
      </c>
      <c r="K19" s="26">
        <v>1.8191268191268193</v>
      </c>
      <c r="L19" s="17">
        <v>6</v>
      </c>
      <c r="M19" s="16">
        <v>0.29479683584729527</v>
      </c>
    </row>
    <row r="20" spans="1:13" ht="12.75">
      <c r="A20" s="22"/>
      <c r="B20" s="7"/>
      <c r="C20" s="26"/>
      <c r="D20" s="7"/>
      <c r="E20" s="16"/>
      <c r="F20" s="7"/>
      <c r="G20" s="16"/>
      <c r="H20" s="7"/>
      <c r="I20" s="16"/>
      <c r="J20" s="7"/>
      <c r="K20" s="26"/>
      <c r="L20" s="7"/>
      <c r="M20" s="16"/>
    </row>
    <row r="21" spans="1:13" ht="12.75">
      <c r="A21" s="72" t="s">
        <v>56</v>
      </c>
      <c r="B21" s="17">
        <v>40</v>
      </c>
      <c r="C21" s="26">
        <v>1.7228012748729433</v>
      </c>
      <c r="D21" s="17">
        <v>82</v>
      </c>
      <c r="E21" s="16">
        <v>0.7432181345224824</v>
      </c>
      <c r="F21" s="17">
        <v>31</v>
      </c>
      <c r="G21" s="16">
        <v>1.6348486446577364</v>
      </c>
      <c r="H21" s="17">
        <v>22</v>
      </c>
      <c r="I21" s="16">
        <v>0.25576042223720613</v>
      </c>
      <c r="J21" s="17">
        <v>16</v>
      </c>
      <c r="K21" s="26">
        <v>4.158004158004158</v>
      </c>
      <c r="L21" s="17">
        <v>24</v>
      </c>
      <c r="M21" s="16">
        <v>1.179187343389181</v>
      </c>
    </row>
    <row r="22" spans="1:13" ht="12.75">
      <c r="A22" s="71" t="s">
        <v>57</v>
      </c>
      <c r="B22" s="64">
        <v>273</v>
      </c>
      <c r="C22" s="84">
        <v>11.758118701007838</v>
      </c>
      <c r="D22" s="85">
        <v>755</v>
      </c>
      <c r="E22" s="76">
        <v>6.843045019078954</v>
      </c>
      <c r="F22" s="85">
        <v>166</v>
      </c>
      <c r="G22" s="76">
        <v>8.754350806876912</v>
      </c>
      <c r="H22" s="85">
        <v>438</v>
      </c>
      <c r="I22" s="76">
        <v>5.091957497268013</v>
      </c>
      <c r="J22" s="64">
        <v>103</v>
      </c>
      <c r="K22" s="86">
        <v>26.76715176715177</v>
      </c>
      <c r="L22" s="85">
        <v>301</v>
      </c>
      <c r="M22" s="76">
        <v>14.788974598339312</v>
      </c>
    </row>
    <row r="24" spans="1:13" ht="39" customHeight="1">
      <c r="A24" s="103" t="s">
        <v>133</v>
      </c>
      <c r="B24" s="103"/>
      <c r="C24" s="103"/>
      <c r="D24" s="103"/>
      <c r="E24" s="103"/>
      <c r="F24" s="103"/>
      <c r="G24" s="103"/>
      <c r="H24" s="103"/>
      <c r="I24" s="103"/>
      <c r="J24" s="103"/>
      <c r="K24" s="103"/>
      <c r="L24" s="103"/>
      <c r="M24" s="103"/>
    </row>
    <row r="25" ht="12.75">
      <c r="A25" s="2" t="s">
        <v>0</v>
      </c>
    </row>
    <row r="26" spans="1:13" ht="25.5" customHeight="1">
      <c r="A26" s="103" t="s">
        <v>130</v>
      </c>
      <c r="B26" s="103"/>
      <c r="C26" s="103"/>
      <c r="D26" s="103"/>
      <c r="E26" s="103"/>
      <c r="F26" s="103"/>
      <c r="G26" s="103"/>
      <c r="H26" s="103"/>
      <c r="I26" s="103"/>
      <c r="J26" s="103"/>
      <c r="K26" s="103"/>
      <c r="L26" s="103"/>
      <c r="M26" s="103"/>
    </row>
    <row r="28" ht="12.75">
      <c r="A28" s="2" t="s">
        <v>110</v>
      </c>
    </row>
  </sheetData>
  <mergeCells count="3">
    <mergeCell ref="A7:A9"/>
    <mergeCell ref="A24:M24"/>
    <mergeCell ref="A26:M26"/>
  </mergeCells>
  <printOptions horizontalCentered="1"/>
  <pageMargins left="0.5" right="0" top="1" bottom="1" header="0" footer="0"/>
  <pageSetup orientation="landscape" scale="75" r:id="rId1"/>
</worksheet>
</file>

<file path=xl/worksheets/sheet12.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9.00390625" defaultRowHeight="12.75"/>
  <cols>
    <col min="1" max="1" width="14.125" style="2" customWidth="1"/>
    <col min="2" max="4" width="9.625" style="2" customWidth="1"/>
    <col min="5" max="5" width="10.625" style="2" customWidth="1"/>
    <col min="6" max="6" width="9.625" style="2" customWidth="1"/>
    <col min="7" max="7" width="10.625" style="2" customWidth="1"/>
    <col min="8" max="13" width="9.625" style="2" customWidth="1"/>
    <col min="14" max="16384" width="9.00390625" style="2" customWidth="1"/>
  </cols>
  <sheetData>
    <row r="2" spans="1:13" ht="12.75">
      <c r="A2" s="3" t="s">
        <v>97</v>
      </c>
      <c r="B2" s="4"/>
      <c r="C2" s="4"/>
      <c r="D2" s="4"/>
      <c r="E2" s="4"/>
      <c r="F2" s="4"/>
      <c r="G2" s="4"/>
      <c r="H2" s="4"/>
      <c r="I2" s="4"/>
      <c r="J2" s="4"/>
      <c r="K2" s="4"/>
      <c r="L2" s="4"/>
      <c r="M2" s="4"/>
    </row>
    <row r="3" spans="1:13" ht="12.75">
      <c r="A3" s="5" t="s">
        <v>98</v>
      </c>
      <c r="B3" s="4"/>
      <c r="C3" s="4"/>
      <c r="D3" s="4"/>
      <c r="E3" s="4"/>
      <c r="F3" s="4"/>
      <c r="G3" s="4"/>
      <c r="H3" s="4"/>
      <c r="I3" s="4"/>
      <c r="J3" s="4"/>
      <c r="K3" s="4"/>
      <c r="L3" s="4"/>
      <c r="M3" s="4"/>
    </row>
    <row r="4" spans="1:13" ht="12.75">
      <c r="A4" s="3" t="s">
        <v>107</v>
      </c>
      <c r="B4" s="4"/>
      <c r="C4" s="4"/>
      <c r="D4" s="4"/>
      <c r="E4" s="4"/>
      <c r="F4" s="4"/>
      <c r="G4" s="4"/>
      <c r="H4" s="4"/>
      <c r="I4" s="4"/>
      <c r="J4" s="4"/>
      <c r="K4" s="4"/>
      <c r="L4" s="4"/>
      <c r="M4" s="4"/>
    </row>
    <row r="6" spans="1:13" ht="12.75">
      <c r="A6" s="112" t="s">
        <v>121</v>
      </c>
      <c r="B6" s="61" t="s">
        <v>32</v>
      </c>
      <c r="C6" s="70"/>
      <c r="D6" s="62"/>
      <c r="E6" s="63" t="s">
        <v>33</v>
      </c>
      <c r="F6" s="70"/>
      <c r="G6" s="62"/>
      <c r="H6" s="63" t="s">
        <v>34</v>
      </c>
      <c r="I6" s="70"/>
      <c r="J6" s="62"/>
      <c r="K6" s="63" t="s">
        <v>65</v>
      </c>
      <c r="L6" s="70"/>
      <c r="M6" s="62"/>
    </row>
    <row r="7" spans="1:13" ht="12.75">
      <c r="A7" s="113"/>
      <c r="B7" s="112" t="s">
        <v>119</v>
      </c>
      <c r="C7" s="112" t="s">
        <v>118</v>
      </c>
      <c r="D7" s="110" t="s">
        <v>117</v>
      </c>
      <c r="E7" s="112" t="s">
        <v>119</v>
      </c>
      <c r="F7" s="112" t="s">
        <v>118</v>
      </c>
      <c r="G7" s="110" t="s">
        <v>117</v>
      </c>
      <c r="H7" s="112" t="s">
        <v>119</v>
      </c>
      <c r="I7" s="112" t="s">
        <v>118</v>
      </c>
      <c r="J7" s="110" t="s">
        <v>117</v>
      </c>
      <c r="K7" s="112" t="s">
        <v>119</v>
      </c>
      <c r="L7" s="112" t="s">
        <v>118</v>
      </c>
      <c r="M7" s="110" t="s">
        <v>117</v>
      </c>
    </row>
    <row r="8" spans="1:13" ht="12.75">
      <c r="A8" s="111"/>
      <c r="B8" s="111"/>
      <c r="C8" s="111"/>
      <c r="D8" s="113"/>
      <c r="E8" s="111"/>
      <c r="F8" s="111"/>
      <c r="G8" s="113"/>
      <c r="H8" s="111"/>
      <c r="I8" s="111"/>
      <c r="J8" s="113"/>
      <c r="K8" s="111"/>
      <c r="L8" s="111"/>
      <c r="M8" s="113"/>
    </row>
    <row r="9" spans="1:13" ht="12.75">
      <c r="A9" s="71" t="s">
        <v>66</v>
      </c>
      <c r="B9" s="64">
        <v>134347</v>
      </c>
      <c r="C9" s="64">
        <v>1385</v>
      </c>
      <c r="D9" s="65">
        <v>10.309124878114138</v>
      </c>
      <c r="E9" s="64">
        <v>105468</v>
      </c>
      <c r="F9" s="64">
        <v>838</v>
      </c>
      <c r="G9" s="65">
        <v>7.945537983084916</v>
      </c>
      <c r="H9" s="64">
        <v>24463</v>
      </c>
      <c r="I9" s="64">
        <v>488</v>
      </c>
      <c r="J9" s="65">
        <v>19.948493643461553</v>
      </c>
      <c r="K9" s="64">
        <v>3650</v>
      </c>
      <c r="L9" s="64">
        <v>31</v>
      </c>
      <c r="M9" s="76">
        <v>8.493150684931507</v>
      </c>
    </row>
    <row r="10" spans="1:13" ht="12.75">
      <c r="A10" s="22"/>
      <c r="B10" s="8"/>
      <c r="C10" s="27"/>
      <c r="D10" s="28"/>
      <c r="E10" s="8"/>
      <c r="F10" s="8"/>
      <c r="G10" s="28"/>
      <c r="H10" s="27"/>
      <c r="I10" s="27"/>
      <c r="J10" s="28"/>
      <c r="K10" s="27"/>
      <c r="L10" s="27"/>
      <c r="M10" s="77"/>
    </row>
    <row r="11" spans="1:13" ht="12.75">
      <c r="A11" s="72" t="s">
        <v>67</v>
      </c>
      <c r="B11" s="8">
        <v>280</v>
      </c>
      <c r="C11" s="8">
        <v>8</v>
      </c>
      <c r="D11" s="68">
        <v>28.57142857142857</v>
      </c>
      <c r="E11" s="8">
        <v>91</v>
      </c>
      <c r="F11" s="8">
        <v>3</v>
      </c>
      <c r="G11" s="69" t="s">
        <v>36</v>
      </c>
      <c r="H11" s="8">
        <v>180</v>
      </c>
      <c r="I11" s="8">
        <v>4</v>
      </c>
      <c r="J11" s="69" t="s">
        <v>36</v>
      </c>
      <c r="K11" s="29">
        <v>8</v>
      </c>
      <c r="L11" s="8">
        <v>1</v>
      </c>
      <c r="M11" s="69" t="s">
        <v>36</v>
      </c>
    </row>
    <row r="12" spans="1:13" ht="12.75">
      <c r="A12" s="72" t="s">
        <v>68</v>
      </c>
      <c r="B12" s="8">
        <v>15451</v>
      </c>
      <c r="C12" s="8">
        <v>179</v>
      </c>
      <c r="D12" s="68">
        <v>11.585010678920458</v>
      </c>
      <c r="E12" s="8">
        <v>10008</v>
      </c>
      <c r="F12" s="8">
        <v>82</v>
      </c>
      <c r="G12" s="68">
        <v>8.193445243804955</v>
      </c>
      <c r="H12" s="8">
        <v>5143</v>
      </c>
      <c r="I12" s="8">
        <v>91</v>
      </c>
      <c r="J12" s="68">
        <v>17.69395294575151</v>
      </c>
      <c r="K12" s="29">
        <v>257</v>
      </c>
      <c r="L12" s="8">
        <v>6</v>
      </c>
      <c r="M12" s="68">
        <v>23.346303501945524</v>
      </c>
    </row>
    <row r="13" spans="1:13" ht="12.75">
      <c r="A13" s="72" t="s">
        <v>69</v>
      </c>
      <c r="B13" s="8">
        <v>31331</v>
      </c>
      <c r="C13" s="8">
        <v>292</v>
      </c>
      <c r="D13" s="68">
        <v>9.31984296702946</v>
      </c>
      <c r="E13" s="8">
        <v>22877</v>
      </c>
      <c r="F13" s="8">
        <v>163</v>
      </c>
      <c r="G13" s="68">
        <v>7.12506010403462</v>
      </c>
      <c r="H13" s="8">
        <v>7631</v>
      </c>
      <c r="I13" s="8">
        <v>118</v>
      </c>
      <c r="J13" s="68">
        <v>15.463242039051238</v>
      </c>
      <c r="K13" s="8">
        <v>693</v>
      </c>
      <c r="L13" s="8">
        <v>5</v>
      </c>
      <c r="M13" s="69" t="s">
        <v>36</v>
      </c>
    </row>
    <row r="14" spans="1:13" ht="12.75">
      <c r="A14" s="72" t="s">
        <v>70</v>
      </c>
      <c r="B14" s="8">
        <v>39578</v>
      </c>
      <c r="C14" s="8">
        <v>335</v>
      </c>
      <c r="D14" s="68">
        <v>8.46429834756683</v>
      </c>
      <c r="E14" s="8">
        <v>32221</v>
      </c>
      <c r="F14" s="8">
        <v>207</v>
      </c>
      <c r="G14" s="68">
        <v>6.424381614475031</v>
      </c>
      <c r="H14" s="8">
        <v>5873</v>
      </c>
      <c r="I14" s="8">
        <v>116</v>
      </c>
      <c r="J14" s="68">
        <v>19.751404733526307</v>
      </c>
      <c r="K14" s="8">
        <v>1250</v>
      </c>
      <c r="L14" s="8">
        <v>8</v>
      </c>
      <c r="M14" s="68">
        <v>6.4</v>
      </c>
    </row>
    <row r="15" spans="1:13" ht="12.75">
      <c r="A15" s="72" t="s">
        <v>99</v>
      </c>
      <c r="B15" s="8">
        <v>45254</v>
      </c>
      <c r="C15" s="8">
        <v>445</v>
      </c>
      <c r="D15" s="68">
        <v>9.833384894153003</v>
      </c>
      <c r="E15" s="8">
        <v>38301</v>
      </c>
      <c r="F15" s="8">
        <v>327</v>
      </c>
      <c r="G15" s="68">
        <v>8.5376360930524</v>
      </c>
      <c r="H15" s="8">
        <v>5258</v>
      </c>
      <c r="I15" s="8">
        <v>97</v>
      </c>
      <c r="J15" s="68">
        <v>18.448079117535187</v>
      </c>
      <c r="K15" s="8">
        <v>1367</v>
      </c>
      <c r="L15" s="8">
        <v>9</v>
      </c>
      <c r="M15" s="68">
        <v>6.583760058522311</v>
      </c>
    </row>
    <row r="16" spans="1:13" ht="12.75">
      <c r="A16" s="73" t="s">
        <v>72</v>
      </c>
      <c r="B16" s="47">
        <v>2352</v>
      </c>
      <c r="C16" s="47">
        <v>32</v>
      </c>
      <c r="D16" s="74">
        <v>13.605442176870747</v>
      </c>
      <c r="E16" s="47">
        <v>1926</v>
      </c>
      <c r="F16" s="47">
        <v>17</v>
      </c>
      <c r="G16" s="74">
        <v>8.826583592938734</v>
      </c>
      <c r="H16" s="47">
        <v>329</v>
      </c>
      <c r="I16" s="47">
        <v>12</v>
      </c>
      <c r="J16" s="74">
        <v>36.4741641337386</v>
      </c>
      <c r="K16" s="78">
        <v>74</v>
      </c>
      <c r="L16" s="47">
        <v>2</v>
      </c>
      <c r="M16" s="75" t="s">
        <v>36</v>
      </c>
    </row>
    <row r="17" spans="1:13" ht="13.5" hidden="1" thickBot="1">
      <c r="A17" s="30" t="s">
        <v>73</v>
      </c>
      <c r="B17" s="10">
        <v>91</v>
      </c>
      <c r="C17" s="10">
        <v>110</v>
      </c>
      <c r="D17" s="36">
        <f>B17/C17*1000</f>
        <v>827.2727272727273</v>
      </c>
      <c r="E17" s="10">
        <v>56</v>
      </c>
      <c r="F17" s="10">
        <f>19+50</f>
        <v>69</v>
      </c>
      <c r="G17" s="36">
        <f>E17/F17*1000</f>
        <v>811.5942028985507</v>
      </c>
      <c r="H17" s="10">
        <v>27</v>
      </c>
      <c r="I17" s="10">
        <f>6+25</f>
        <v>31</v>
      </c>
      <c r="J17" s="42">
        <f>H17/I17*1000</f>
        <v>870.9677419354839</v>
      </c>
      <c r="K17" s="10">
        <f>0+1</f>
        <v>1</v>
      </c>
      <c r="L17" s="10">
        <f>0+1</f>
        <v>1</v>
      </c>
      <c r="M17" s="41" t="s">
        <v>36</v>
      </c>
    </row>
    <row r="19" spans="1:13" ht="37.5" customHeight="1">
      <c r="A19" s="103" t="s">
        <v>132</v>
      </c>
      <c r="B19" s="103"/>
      <c r="C19" s="103"/>
      <c r="D19" s="103"/>
      <c r="E19" s="103"/>
      <c r="F19" s="103"/>
      <c r="G19" s="103"/>
      <c r="H19" s="103"/>
      <c r="I19" s="103"/>
      <c r="J19" s="103"/>
      <c r="K19" s="103"/>
      <c r="L19" s="103"/>
      <c r="M19" s="103"/>
    </row>
    <row r="21" spans="1:13" ht="27" customHeight="1">
      <c r="A21" s="103" t="s">
        <v>130</v>
      </c>
      <c r="B21" s="103"/>
      <c r="C21" s="103"/>
      <c r="D21" s="103"/>
      <c r="E21" s="103"/>
      <c r="F21" s="103"/>
      <c r="G21" s="103"/>
      <c r="H21" s="103"/>
      <c r="I21" s="103"/>
      <c r="J21" s="103"/>
      <c r="K21" s="103"/>
      <c r="L21" s="103"/>
      <c r="M21" s="103"/>
    </row>
    <row r="23" ht="12.75">
      <c r="A23" s="2" t="s">
        <v>110</v>
      </c>
    </row>
    <row r="24" ht="14.25">
      <c r="A24" s="14"/>
    </row>
    <row r="25" ht="14.25">
      <c r="A25" s="14"/>
    </row>
  </sheetData>
  <mergeCells count="15">
    <mergeCell ref="A19:M19"/>
    <mergeCell ref="A21:M21"/>
    <mergeCell ref="M7:M8"/>
    <mergeCell ref="F7:F8"/>
    <mergeCell ref="G7:G8"/>
    <mergeCell ref="H7:H8"/>
    <mergeCell ref="I7:I8"/>
    <mergeCell ref="A6:A8"/>
    <mergeCell ref="J7:J8"/>
    <mergeCell ref="K7:K8"/>
    <mergeCell ref="L7:L8"/>
    <mergeCell ref="B7:B8"/>
    <mergeCell ref="C7:C8"/>
    <mergeCell ref="D7:D8"/>
    <mergeCell ref="E7:E8"/>
  </mergeCells>
  <printOptions horizontalCentered="1"/>
  <pageMargins left="0" right="0" top="1" bottom="1" header="0" footer="0"/>
  <pageSetup orientation="landscape" scale="90" r:id="rId1"/>
</worksheet>
</file>

<file path=xl/worksheets/sheet13.xml><?xml version="1.0" encoding="utf-8"?>
<worksheet xmlns="http://schemas.openxmlformats.org/spreadsheetml/2006/main" xmlns:r="http://schemas.openxmlformats.org/officeDocument/2006/relationships">
  <sheetPr>
    <pageSetUpPr fitToPage="1"/>
  </sheetPr>
  <dimension ref="A2:M62"/>
  <sheetViews>
    <sheetView workbookViewId="0" topLeftCell="A1">
      <selection activeCell="A1" sqref="A1"/>
    </sheetView>
  </sheetViews>
  <sheetFormatPr defaultColWidth="9.00390625" defaultRowHeight="12.75"/>
  <cols>
    <col min="1" max="1" width="15.125" style="2" customWidth="1"/>
    <col min="2" max="2" width="8.375" style="2" customWidth="1"/>
    <col min="3" max="4" width="9.625" style="2" customWidth="1"/>
    <col min="5" max="5" width="8.50390625" style="2" customWidth="1"/>
    <col min="6" max="6" width="9.625" style="2" customWidth="1"/>
    <col min="7" max="7" width="10.625" style="2" customWidth="1"/>
    <col min="8" max="8" width="8.25390625" style="2" customWidth="1"/>
    <col min="9" max="10" width="9.625" style="2" customWidth="1"/>
    <col min="11" max="11" width="8.25390625" style="2" customWidth="1"/>
    <col min="12" max="13" width="9.625" style="2" customWidth="1"/>
    <col min="14" max="16384" width="9.00390625" style="2" customWidth="1"/>
  </cols>
  <sheetData>
    <row r="2" spans="1:13" ht="12.75">
      <c r="A2" s="3" t="s">
        <v>101</v>
      </c>
      <c r="B2" s="4"/>
      <c r="C2" s="4"/>
      <c r="D2" s="4"/>
      <c r="E2" s="4"/>
      <c r="F2" s="4"/>
      <c r="G2" s="4"/>
      <c r="H2" s="4"/>
      <c r="I2" s="4"/>
      <c r="J2" s="4"/>
      <c r="K2" s="4"/>
      <c r="L2" s="4"/>
      <c r="M2" s="4"/>
    </row>
    <row r="3" spans="1:13" ht="14.25">
      <c r="A3" s="5" t="s">
        <v>102</v>
      </c>
      <c r="B3" s="4"/>
      <c r="C3" s="4"/>
      <c r="D3" s="4"/>
      <c r="E3" s="4"/>
      <c r="F3" s="4"/>
      <c r="G3" s="4"/>
      <c r="H3" s="4"/>
      <c r="I3" s="4"/>
      <c r="J3" s="4"/>
      <c r="K3" s="4"/>
      <c r="L3" s="4"/>
      <c r="M3" s="4"/>
    </row>
    <row r="4" spans="1:13" ht="12.75">
      <c r="A4" s="3" t="s">
        <v>107</v>
      </c>
      <c r="B4" s="4"/>
      <c r="C4" s="4"/>
      <c r="D4" s="4"/>
      <c r="E4" s="4"/>
      <c r="F4" s="4"/>
      <c r="G4" s="4"/>
      <c r="H4" s="4"/>
      <c r="I4" s="4"/>
      <c r="J4" s="4"/>
      <c r="K4" s="4"/>
      <c r="L4" s="4"/>
      <c r="M4" s="4"/>
    </row>
    <row r="6" spans="1:13" ht="12.75">
      <c r="A6" s="112" t="s">
        <v>120</v>
      </c>
      <c r="B6" s="61" t="s">
        <v>32</v>
      </c>
      <c r="C6" s="70"/>
      <c r="D6" s="62"/>
      <c r="E6" s="63" t="s">
        <v>33</v>
      </c>
      <c r="F6" s="70"/>
      <c r="G6" s="62"/>
      <c r="H6" s="63" t="s">
        <v>34</v>
      </c>
      <c r="I6" s="70"/>
      <c r="J6" s="62"/>
      <c r="K6" s="63" t="s">
        <v>65</v>
      </c>
      <c r="L6" s="70"/>
      <c r="M6" s="62"/>
    </row>
    <row r="7" spans="1:13" ht="12.75">
      <c r="A7" s="113"/>
      <c r="B7" s="112" t="s">
        <v>119</v>
      </c>
      <c r="C7" s="112" t="s">
        <v>118</v>
      </c>
      <c r="D7" s="110" t="s">
        <v>117</v>
      </c>
      <c r="E7" s="112" t="s">
        <v>119</v>
      </c>
      <c r="F7" s="112" t="s">
        <v>118</v>
      </c>
      <c r="G7" s="110" t="s">
        <v>117</v>
      </c>
      <c r="H7" s="112" t="s">
        <v>119</v>
      </c>
      <c r="I7" s="112" t="s">
        <v>118</v>
      </c>
      <c r="J7" s="110" t="s">
        <v>117</v>
      </c>
      <c r="K7" s="112" t="s">
        <v>119</v>
      </c>
      <c r="L7" s="112" t="s">
        <v>118</v>
      </c>
      <c r="M7" s="110" t="s">
        <v>117</v>
      </c>
    </row>
    <row r="8" spans="1:13" ht="12.75">
      <c r="A8" s="111"/>
      <c r="B8" s="111"/>
      <c r="C8" s="111"/>
      <c r="D8" s="113"/>
      <c r="E8" s="111"/>
      <c r="F8" s="111"/>
      <c r="G8" s="113"/>
      <c r="H8" s="111"/>
      <c r="I8" s="111"/>
      <c r="J8" s="113"/>
      <c r="K8" s="111"/>
      <c r="L8" s="111"/>
      <c r="M8" s="113"/>
    </row>
    <row r="9" spans="1:13" ht="12.75">
      <c r="A9" s="71" t="s">
        <v>76</v>
      </c>
      <c r="B9" s="64">
        <v>134347</v>
      </c>
      <c r="C9" s="64">
        <v>1385</v>
      </c>
      <c r="D9" s="65">
        <v>10.309124878114138</v>
      </c>
      <c r="E9" s="64">
        <v>105468</v>
      </c>
      <c r="F9" s="64">
        <v>838</v>
      </c>
      <c r="G9" s="65">
        <v>7.945537983084916</v>
      </c>
      <c r="H9" s="64">
        <v>24463</v>
      </c>
      <c r="I9" s="64">
        <v>488</v>
      </c>
      <c r="J9" s="65">
        <v>19.948493643461553</v>
      </c>
      <c r="K9" s="64">
        <v>3650</v>
      </c>
      <c r="L9" s="64">
        <v>31</v>
      </c>
      <c r="M9" s="65">
        <v>8.493150684931507</v>
      </c>
    </row>
    <row r="10" spans="1:13" ht="12.75">
      <c r="A10" s="22"/>
      <c r="B10" s="27"/>
      <c r="C10" s="27"/>
      <c r="D10" s="28"/>
      <c r="E10" s="27"/>
      <c r="F10" s="8"/>
      <c r="G10" s="28"/>
      <c r="H10" s="27"/>
      <c r="I10" s="27"/>
      <c r="J10" s="28"/>
      <c r="K10" s="27"/>
      <c r="L10" s="27"/>
      <c r="M10" s="28"/>
    </row>
    <row r="11" spans="1:13" ht="12.75">
      <c r="A11" s="72" t="s">
        <v>77</v>
      </c>
      <c r="B11" s="8">
        <v>101755</v>
      </c>
      <c r="C11" s="8">
        <v>708</v>
      </c>
      <c r="D11" s="68">
        <v>6.957889047221267</v>
      </c>
      <c r="E11" s="8">
        <v>84222</v>
      </c>
      <c r="F11" s="8">
        <v>494</v>
      </c>
      <c r="G11" s="68">
        <v>5.865450832324095</v>
      </c>
      <c r="H11" s="8">
        <v>14414</v>
      </c>
      <c r="I11" s="8">
        <v>185</v>
      </c>
      <c r="J11" s="68">
        <v>12.834743998889968</v>
      </c>
      <c r="K11" s="8">
        <v>2651</v>
      </c>
      <c r="L11" s="8">
        <v>18</v>
      </c>
      <c r="M11" s="68">
        <v>6.789890607317994</v>
      </c>
    </row>
    <row r="12" spans="1:13" ht="12.75">
      <c r="A12" s="72" t="s">
        <v>78</v>
      </c>
      <c r="B12" s="8">
        <v>20802</v>
      </c>
      <c r="C12" s="8">
        <v>253</v>
      </c>
      <c r="D12" s="68">
        <v>12.162292087299297</v>
      </c>
      <c r="E12" s="8">
        <v>14633</v>
      </c>
      <c r="F12" s="8">
        <v>137</v>
      </c>
      <c r="G12" s="68">
        <v>9.36240005467095</v>
      </c>
      <c r="H12" s="8">
        <v>5461</v>
      </c>
      <c r="I12" s="8">
        <v>104</v>
      </c>
      <c r="J12" s="68">
        <v>19.044131111518038</v>
      </c>
      <c r="K12" s="8">
        <v>595</v>
      </c>
      <c r="L12" s="8">
        <v>9</v>
      </c>
      <c r="M12" s="68">
        <v>15.126050420168067</v>
      </c>
    </row>
    <row r="13" spans="1:13" ht="12.75">
      <c r="A13" s="73" t="s">
        <v>79</v>
      </c>
      <c r="B13" s="47">
        <v>10877</v>
      </c>
      <c r="C13" s="47">
        <v>236</v>
      </c>
      <c r="D13" s="74">
        <v>21.697159143146088</v>
      </c>
      <c r="E13" s="47">
        <v>6060</v>
      </c>
      <c r="F13" s="47">
        <v>108</v>
      </c>
      <c r="G13" s="74">
        <v>17.82178217821782</v>
      </c>
      <c r="H13" s="47">
        <v>4279</v>
      </c>
      <c r="I13" s="47">
        <v>125</v>
      </c>
      <c r="J13" s="74">
        <v>29.212432811404533</v>
      </c>
      <c r="K13" s="47">
        <v>374</v>
      </c>
      <c r="L13" s="47">
        <v>2</v>
      </c>
      <c r="M13" s="75" t="s">
        <v>36</v>
      </c>
    </row>
    <row r="14" spans="1:13" ht="13.5" hidden="1" thickBot="1">
      <c r="A14" s="30" t="s">
        <v>80</v>
      </c>
      <c r="B14" s="10">
        <v>125</v>
      </c>
      <c r="C14" s="10">
        <f>713+108</f>
        <v>821</v>
      </c>
      <c r="D14" s="36">
        <f>B14/C14*1000</f>
        <v>152.25334957369063</v>
      </c>
      <c r="E14" s="10">
        <v>67</v>
      </c>
      <c r="F14" s="10">
        <f>379+55</f>
        <v>434</v>
      </c>
      <c r="G14" s="36">
        <f>E14/F14*1000</f>
        <v>154.3778801843318</v>
      </c>
      <c r="H14" s="10">
        <v>51</v>
      </c>
      <c r="I14" s="10">
        <f>300+46</f>
        <v>346</v>
      </c>
      <c r="J14" s="36">
        <f>H14/I14*1000</f>
        <v>147.39884393063585</v>
      </c>
      <c r="K14" s="31">
        <f>0+1</f>
        <v>1</v>
      </c>
      <c r="L14" s="10">
        <f>20+1</f>
        <v>21</v>
      </c>
      <c r="M14" s="41" t="s">
        <v>36</v>
      </c>
    </row>
    <row r="16" spans="1:13" ht="51" customHeight="1">
      <c r="A16" s="103" t="s">
        <v>131</v>
      </c>
      <c r="B16" s="103"/>
      <c r="C16" s="103"/>
      <c r="D16" s="103"/>
      <c r="E16" s="103"/>
      <c r="F16" s="103"/>
      <c r="G16" s="103"/>
      <c r="H16" s="103"/>
      <c r="I16" s="103"/>
      <c r="J16" s="103"/>
      <c r="K16" s="103"/>
      <c r="L16" s="103"/>
      <c r="M16" s="103"/>
    </row>
    <row r="18" spans="1:13" ht="26.25" customHeight="1">
      <c r="A18" s="103" t="s">
        <v>130</v>
      </c>
      <c r="B18" s="103"/>
      <c r="C18" s="103"/>
      <c r="D18" s="103"/>
      <c r="E18" s="103"/>
      <c r="F18" s="103"/>
      <c r="G18" s="103"/>
      <c r="H18" s="103"/>
      <c r="I18" s="103"/>
      <c r="J18" s="103"/>
      <c r="K18" s="103"/>
      <c r="L18" s="103"/>
      <c r="M18" s="103"/>
    </row>
    <row r="20" ht="12.75">
      <c r="A20" s="2" t="s">
        <v>108</v>
      </c>
    </row>
    <row r="24" ht="12.75">
      <c r="A24" s="32" t="s">
        <v>103</v>
      </c>
    </row>
    <row r="37" spans="3:9" ht="12.75">
      <c r="C37" s="32" t="s">
        <v>116</v>
      </c>
      <c r="I37" s="32" t="s">
        <v>113</v>
      </c>
    </row>
    <row r="38" spans="2:11" ht="12.75">
      <c r="B38" s="13" t="s">
        <v>57</v>
      </c>
      <c r="C38" s="13" t="s">
        <v>33</v>
      </c>
      <c r="D38" s="13" t="s">
        <v>34</v>
      </c>
      <c r="E38" s="13" t="s">
        <v>100</v>
      </c>
      <c r="H38" s="13" t="s">
        <v>57</v>
      </c>
      <c r="I38" s="13" t="s">
        <v>33</v>
      </c>
      <c r="J38" s="13" t="s">
        <v>34</v>
      </c>
      <c r="K38" s="13" t="s">
        <v>100</v>
      </c>
    </row>
    <row r="39" spans="1:11" ht="12.75">
      <c r="A39" s="13" t="s">
        <v>57</v>
      </c>
      <c r="B39" s="44">
        <v>798</v>
      </c>
      <c r="C39" s="12">
        <v>488</v>
      </c>
      <c r="D39" s="12">
        <v>262</v>
      </c>
      <c r="E39" s="12">
        <v>22</v>
      </c>
      <c r="G39" s="13" t="s">
        <v>57</v>
      </c>
      <c r="H39" s="11">
        <v>133549</v>
      </c>
      <c r="I39" s="11">
        <v>104980</v>
      </c>
      <c r="J39" s="11">
        <v>24201</v>
      </c>
      <c r="K39" s="11">
        <f>761+2829+38</f>
        <v>3628</v>
      </c>
    </row>
    <row r="40" spans="2:11" ht="12.75">
      <c r="B40" s="45"/>
      <c r="H40" s="37"/>
      <c r="I40" s="37"/>
      <c r="J40" s="37"/>
      <c r="K40" s="37"/>
    </row>
    <row r="41" spans="1:11" ht="12.75">
      <c r="A41" s="32" t="s">
        <v>77</v>
      </c>
      <c r="B41" s="44">
        <v>366</v>
      </c>
      <c r="C41" s="44">
        <v>272</v>
      </c>
      <c r="D41" s="44">
        <v>70</v>
      </c>
      <c r="E41" s="44">
        <f>6+9</f>
        <v>15</v>
      </c>
      <c r="G41" s="32" t="s">
        <v>77</v>
      </c>
      <c r="H41" s="11">
        <v>101389</v>
      </c>
      <c r="I41" s="11">
        <v>83950</v>
      </c>
      <c r="J41" s="11">
        <v>14344</v>
      </c>
      <c r="K41" s="11">
        <f>495+2123+18</f>
        <v>2636</v>
      </c>
    </row>
    <row r="42" spans="1:11" ht="12.75">
      <c r="A42" s="32" t="s">
        <v>78</v>
      </c>
      <c r="B42" s="44">
        <v>153</v>
      </c>
      <c r="C42" s="44">
        <v>88</v>
      </c>
      <c r="D42" s="44">
        <v>57</v>
      </c>
      <c r="E42" s="44">
        <v>5</v>
      </c>
      <c r="G42" s="32" t="s">
        <v>78</v>
      </c>
      <c r="H42" s="11">
        <v>20649</v>
      </c>
      <c r="I42" s="11">
        <v>14545</v>
      </c>
      <c r="J42" s="11">
        <v>5404</v>
      </c>
      <c r="K42" s="11">
        <f>193+385+12</f>
        <v>590</v>
      </c>
    </row>
    <row r="43" spans="1:11" ht="12.75">
      <c r="A43" s="32" t="s">
        <v>79</v>
      </c>
      <c r="B43" s="44">
        <v>114</v>
      </c>
      <c r="C43" s="44">
        <v>43</v>
      </c>
      <c r="D43" s="44">
        <v>70</v>
      </c>
      <c r="E43" s="44">
        <v>0</v>
      </c>
      <c r="G43" s="32" t="s">
        <v>79</v>
      </c>
      <c r="H43" s="11">
        <v>10763</v>
      </c>
      <c r="I43" s="11">
        <v>6017</v>
      </c>
      <c r="J43" s="11">
        <v>4209</v>
      </c>
      <c r="K43" s="11">
        <f>66+300+8</f>
        <v>374</v>
      </c>
    </row>
    <row r="44" spans="1:11" ht="12.75">
      <c r="A44" s="32" t="s">
        <v>80</v>
      </c>
      <c r="B44" s="44">
        <v>165</v>
      </c>
      <c r="C44" s="44">
        <v>85</v>
      </c>
      <c r="D44" s="44">
        <v>65</v>
      </c>
      <c r="E44" s="44">
        <v>2</v>
      </c>
      <c r="G44" s="32" t="s">
        <v>80</v>
      </c>
      <c r="H44" s="11">
        <v>748</v>
      </c>
      <c r="I44" s="11">
        <v>468</v>
      </c>
      <c r="J44" s="11">
        <v>244</v>
      </c>
      <c r="K44" s="11">
        <f>7+21</f>
        <v>28</v>
      </c>
    </row>
    <row r="45" ht="12.75">
      <c r="B45"/>
    </row>
    <row r="46" spans="3:9" ht="12.75">
      <c r="C46" s="32" t="s">
        <v>115</v>
      </c>
      <c r="I46" s="32" t="s">
        <v>112</v>
      </c>
    </row>
    <row r="47" spans="2:11" ht="12.75">
      <c r="B47" s="13" t="s">
        <v>57</v>
      </c>
      <c r="C47" s="13" t="s">
        <v>33</v>
      </c>
      <c r="D47" s="13" t="s">
        <v>34</v>
      </c>
      <c r="E47" s="13" t="s">
        <v>100</v>
      </c>
      <c r="H47" s="13" t="s">
        <v>57</v>
      </c>
      <c r="I47" s="13" t="s">
        <v>33</v>
      </c>
      <c r="J47" s="13" t="s">
        <v>34</v>
      </c>
      <c r="K47" s="13" t="s">
        <v>100</v>
      </c>
    </row>
    <row r="48" spans="1:11" ht="12.75">
      <c r="A48" s="13" t="s">
        <v>57</v>
      </c>
      <c r="B48" s="12">
        <v>587</v>
      </c>
      <c r="C48" s="12">
        <v>350</v>
      </c>
      <c r="D48" s="12">
        <v>226</v>
      </c>
      <c r="E48" s="12">
        <v>9</v>
      </c>
      <c r="G48" s="13" t="s">
        <v>57</v>
      </c>
      <c r="H48" s="11">
        <f>B39+H39</f>
        <v>134347</v>
      </c>
      <c r="I48" s="11">
        <f>C39+I39</f>
        <v>105468</v>
      </c>
      <c r="J48" s="11">
        <f>D39+J39</f>
        <v>24463</v>
      </c>
      <c r="K48" s="11">
        <f>E39+K39</f>
        <v>3650</v>
      </c>
    </row>
    <row r="49" spans="8:11" ht="12.75">
      <c r="H49" s="37"/>
      <c r="I49" s="37"/>
      <c r="J49" s="37"/>
      <c r="K49" s="37"/>
    </row>
    <row r="50" spans="1:11" ht="12.75">
      <c r="A50" s="32" t="s">
        <v>77</v>
      </c>
      <c r="B50" s="12">
        <v>342</v>
      </c>
      <c r="C50" s="12">
        <v>222</v>
      </c>
      <c r="D50" s="12">
        <v>115</v>
      </c>
      <c r="E50" s="12">
        <v>3</v>
      </c>
      <c r="G50" s="32" t="s">
        <v>77</v>
      </c>
      <c r="H50" s="11">
        <f aca="true" t="shared" si="0" ref="H50:K53">B41+H41</f>
        <v>101755</v>
      </c>
      <c r="I50" s="11">
        <f t="shared" si="0"/>
        <v>84222</v>
      </c>
      <c r="J50" s="11">
        <f t="shared" si="0"/>
        <v>14414</v>
      </c>
      <c r="K50" s="11">
        <f t="shared" si="0"/>
        <v>2651</v>
      </c>
    </row>
    <row r="51" spans="1:11" ht="12.75">
      <c r="A51" s="32" t="s">
        <v>78</v>
      </c>
      <c r="B51" s="12">
        <v>100</v>
      </c>
      <c r="C51" s="12">
        <v>49</v>
      </c>
      <c r="D51" s="12">
        <v>47</v>
      </c>
      <c r="E51" s="12">
        <v>4</v>
      </c>
      <c r="G51" s="32" t="s">
        <v>78</v>
      </c>
      <c r="H51" s="11">
        <f t="shared" si="0"/>
        <v>20802</v>
      </c>
      <c r="I51" s="11">
        <f t="shared" si="0"/>
        <v>14633</v>
      </c>
      <c r="J51" s="11">
        <f t="shared" si="0"/>
        <v>5461</v>
      </c>
      <c r="K51" s="11">
        <f t="shared" si="0"/>
        <v>595</v>
      </c>
    </row>
    <row r="52" spans="1:11" ht="12.75">
      <c r="A52" s="32" t="s">
        <v>79</v>
      </c>
      <c r="B52" s="12">
        <v>122</v>
      </c>
      <c r="C52" s="12">
        <v>65</v>
      </c>
      <c r="D52" s="12">
        <v>55</v>
      </c>
      <c r="E52" s="12">
        <v>2</v>
      </c>
      <c r="G52" s="32" t="s">
        <v>79</v>
      </c>
      <c r="H52" s="11">
        <f t="shared" si="0"/>
        <v>10877</v>
      </c>
      <c r="I52" s="11">
        <f t="shared" si="0"/>
        <v>6060</v>
      </c>
      <c r="J52" s="11">
        <f t="shared" si="0"/>
        <v>4279</v>
      </c>
      <c r="K52" s="11">
        <f t="shared" si="0"/>
        <v>374</v>
      </c>
    </row>
    <row r="53" spans="1:11" ht="12.75">
      <c r="A53" s="32" t="s">
        <v>80</v>
      </c>
      <c r="B53" s="12">
        <v>23</v>
      </c>
      <c r="C53" s="12">
        <v>14</v>
      </c>
      <c r="D53" s="12">
        <v>9</v>
      </c>
      <c r="E53" s="12">
        <v>0</v>
      </c>
      <c r="G53" s="32" t="s">
        <v>80</v>
      </c>
      <c r="H53" s="11">
        <f t="shared" si="0"/>
        <v>913</v>
      </c>
      <c r="I53" s="11">
        <f t="shared" si="0"/>
        <v>553</v>
      </c>
      <c r="J53" s="11">
        <f t="shared" si="0"/>
        <v>309</v>
      </c>
      <c r="K53" s="11">
        <f t="shared" si="0"/>
        <v>30</v>
      </c>
    </row>
    <row r="55" ht="12.75">
      <c r="C55" s="32" t="s">
        <v>114</v>
      </c>
    </row>
    <row r="56" spans="2:5" ht="12.75">
      <c r="B56" s="13" t="s">
        <v>57</v>
      </c>
      <c r="C56" s="13" t="s">
        <v>33</v>
      </c>
      <c r="D56" s="13" t="s">
        <v>34</v>
      </c>
      <c r="E56" s="13" t="s">
        <v>100</v>
      </c>
    </row>
    <row r="57" spans="1:5" ht="12.75">
      <c r="A57" s="13" t="s">
        <v>57</v>
      </c>
      <c r="B57" s="11">
        <f>B39+B48</f>
        <v>1385</v>
      </c>
      <c r="C57" s="12">
        <f>C39+C48</f>
        <v>838</v>
      </c>
      <c r="D57" s="12">
        <f>D39+D48</f>
        <v>488</v>
      </c>
      <c r="E57" s="12">
        <f>E39+E48</f>
        <v>31</v>
      </c>
    </row>
    <row r="59" spans="1:5" ht="12.75">
      <c r="A59" s="32" t="s">
        <v>77</v>
      </c>
      <c r="B59" s="12">
        <f aca="true" t="shared" si="1" ref="B59:E62">B41+B50</f>
        <v>708</v>
      </c>
      <c r="C59" s="12">
        <f t="shared" si="1"/>
        <v>494</v>
      </c>
      <c r="D59" s="12">
        <f t="shared" si="1"/>
        <v>185</v>
      </c>
      <c r="E59" s="12">
        <f t="shared" si="1"/>
        <v>18</v>
      </c>
    </row>
    <row r="60" spans="1:5" ht="12.75">
      <c r="A60" s="32" t="s">
        <v>78</v>
      </c>
      <c r="B60" s="12">
        <f t="shared" si="1"/>
        <v>253</v>
      </c>
      <c r="C60" s="12">
        <f t="shared" si="1"/>
        <v>137</v>
      </c>
      <c r="D60" s="12">
        <f t="shared" si="1"/>
        <v>104</v>
      </c>
      <c r="E60" s="12">
        <f t="shared" si="1"/>
        <v>9</v>
      </c>
    </row>
    <row r="61" spans="1:5" ht="12.75">
      <c r="A61" s="32" t="s">
        <v>79</v>
      </c>
      <c r="B61" s="12">
        <f t="shared" si="1"/>
        <v>236</v>
      </c>
      <c r="C61" s="12">
        <f t="shared" si="1"/>
        <v>108</v>
      </c>
      <c r="D61" s="12">
        <f t="shared" si="1"/>
        <v>125</v>
      </c>
      <c r="E61" s="12">
        <f t="shared" si="1"/>
        <v>2</v>
      </c>
    </row>
    <row r="62" spans="1:5" ht="12.75">
      <c r="A62" s="32" t="s">
        <v>80</v>
      </c>
      <c r="B62" s="12">
        <f t="shared" si="1"/>
        <v>188</v>
      </c>
      <c r="C62" s="12">
        <f t="shared" si="1"/>
        <v>99</v>
      </c>
      <c r="D62" s="12">
        <f t="shared" si="1"/>
        <v>74</v>
      </c>
      <c r="E62" s="12">
        <f t="shared" si="1"/>
        <v>2</v>
      </c>
    </row>
  </sheetData>
  <mergeCells count="15">
    <mergeCell ref="A18:M18"/>
    <mergeCell ref="A16:M16"/>
    <mergeCell ref="M7:M8"/>
    <mergeCell ref="L7:L8"/>
    <mergeCell ref="K7:K8"/>
    <mergeCell ref="H7:H8"/>
    <mergeCell ref="I7:I8"/>
    <mergeCell ref="J7:J8"/>
    <mergeCell ref="A6:A8"/>
    <mergeCell ref="E7:E8"/>
    <mergeCell ref="F7:F8"/>
    <mergeCell ref="G7:G8"/>
    <mergeCell ref="B7:B8"/>
    <mergeCell ref="C7:C8"/>
    <mergeCell ref="D7:D8"/>
  </mergeCells>
  <printOptions horizontalCentered="1"/>
  <pageMargins left="0.25" right="0.25" top="1" bottom="1" header="0" footer="0"/>
  <pageSetup fitToHeight="1" fitToWidth="1" orientation="landscape" scale="92"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28"/>
  <sheetViews>
    <sheetView workbookViewId="0" topLeftCell="A1">
      <selection activeCell="A1" sqref="A1"/>
    </sheetView>
  </sheetViews>
  <sheetFormatPr defaultColWidth="9.625" defaultRowHeight="12.75"/>
  <cols>
    <col min="1" max="1" width="13.625" style="2" customWidth="1"/>
    <col min="2" max="2" width="12.625" style="2" customWidth="1"/>
    <col min="3" max="3" width="9.625" style="2" customWidth="1"/>
    <col min="4" max="4" width="13.625" style="2" customWidth="1"/>
    <col min="5" max="5" width="12.625" style="2" customWidth="1"/>
    <col min="6" max="16384" width="9.625" style="2" customWidth="1"/>
  </cols>
  <sheetData>
    <row r="1" ht="12.75">
      <c r="A1" s="1" t="s">
        <v>0</v>
      </c>
    </row>
    <row r="2" spans="1:5" ht="12.75">
      <c r="A2" s="3" t="s">
        <v>1</v>
      </c>
      <c r="B2" s="4"/>
      <c r="C2" s="4"/>
      <c r="D2" s="4"/>
      <c r="E2" s="4"/>
    </row>
    <row r="3" spans="1:5" ht="12.75">
      <c r="A3" s="5" t="s">
        <v>2</v>
      </c>
      <c r="B3" s="4"/>
      <c r="C3" s="4"/>
      <c r="D3" s="4"/>
      <c r="E3" s="4"/>
    </row>
    <row r="4" spans="1:5" ht="12.75">
      <c r="A4" s="3" t="s">
        <v>3</v>
      </c>
      <c r="B4" s="4"/>
      <c r="C4" s="4"/>
      <c r="D4" s="4"/>
      <c r="E4" s="4"/>
    </row>
    <row r="5" spans="1:5" ht="12.75">
      <c r="A5" s="3" t="s">
        <v>104</v>
      </c>
      <c r="B5" s="4"/>
      <c r="C5" s="4"/>
      <c r="D5" s="4"/>
      <c r="E5" s="4"/>
    </row>
    <row r="6" ht="12.75">
      <c r="A6" s="3"/>
    </row>
    <row r="7" spans="1:5" ht="12.75">
      <c r="A7" s="61" t="s">
        <v>158</v>
      </c>
      <c r="B7" s="70"/>
      <c r="C7" s="101" t="s">
        <v>150</v>
      </c>
      <c r="D7" s="63" t="s">
        <v>159</v>
      </c>
      <c r="E7" s="62"/>
    </row>
    <row r="8" spans="1:5" ht="12.75">
      <c r="A8" s="55" t="s">
        <v>30</v>
      </c>
      <c r="B8" s="52" t="s">
        <v>31</v>
      </c>
      <c r="C8" s="102"/>
      <c r="D8" s="55" t="s">
        <v>30</v>
      </c>
      <c r="E8" s="55" t="s">
        <v>31</v>
      </c>
    </row>
    <row r="9" spans="1:5" ht="12.75">
      <c r="A9" s="22"/>
      <c r="B9" s="44"/>
      <c r="C9" s="22"/>
      <c r="D9" s="7"/>
      <c r="E9" s="7"/>
    </row>
    <row r="10" spans="1:5" ht="12.75">
      <c r="A10" s="24">
        <v>103825</v>
      </c>
      <c r="B10" s="53">
        <v>28.586178414096917</v>
      </c>
      <c r="C10" s="56">
        <v>1950</v>
      </c>
      <c r="D10" s="46">
        <v>4214</v>
      </c>
      <c r="E10" s="97">
        <v>26.328449595451563</v>
      </c>
    </row>
    <row r="11" spans="1:5" ht="12.75">
      <c r="A11" s="24">
        <v>110873</v>
      </c>
      <c r="B11" s="53">
        <v>26.03966790751201</v>
      </c>
      <c r="C11" s="56">
        <v>1960</v>
      </c>
      <c r="D11" s="8">
        <v>4704</v>
      </c>
      <c r="E11" s="16">
        <v>24.116151259125584</v>
      </c>
    </row>
    <row r="12" spans="1:5" ht="12.75">
      <c r="A12" s="24">
        <v>74667</v>
      </c>
      <c r="B12" s="53">
        <v>20</v>
      </c>
      <c r="C12" s="56">
        <v>1970</v>
      </c>
      <c r="D12" s="8">
        <v>3492</v>
      </c>
      <c r="E12" s="16">
        <v>20.3</v>
      </c>
    </row>
    <row r="13" spans="1:5" ht="12.75">
      <c r="A13" s="24"/>
      <c r="B13" s="53"/>
      <c r="C13" s="56"/>
      <c r="D13" s="8"/>
      <c r="E13" s="16"/>
    </row>
    <row r="14" spans="1:5" ht="12.75">
      <c r="A14" s="24">
        <v>45526</v>
      </c>
      <c r="B14" s="53">
        <v>12.6</v>
      </c>
      <c r="C14" s="56" t="s">
        <v>4</v>
      </c>
      <c r="D14" s="8">
        <v>1851</v>
      </c>
      <c r="E14" s="16">
        <v>12.8</v>
      </c>
    </row>
    <row r="15" spans="1:5" ht="12.75">
      <c r="A15" s="24">
        <v>38351</v>
      </c>
      <c r="B15" s="54">
        <v>9.2</v>
      </c>
      <c r="C15" s="56" t="s">
        <v>10</v>
      </c>
      <c r="D15" s="8">
        <v>1638</v>
      </c>
      <c r="E15" s="17">
        <v>10.7</v>
      </c>
    </row>
    <row r="16" spans="1:5" ht="12.75">
      <c r="A16" s="24">
        <v>36766</v>
      </c>
      <c r="B16" s="54">
        <v>8.9</v>
      </c>
      <c r="C16" s="56" t="s">
        <v>11</v>
      </c>
      <c r="D16" s="8">
        <v>1554</v>
      </c>
      <c r="E16" s="17">
        <v>10.4</v>
      </c>
    </row>
    <row r="17" spans="1:5" ht="12.75">
      <c r="A17" s="24">
        <v>34628</v>
      </c>
      <c r="B17" s="54">
        <v>8.5</v>
      </c>
      <c r="C17" s="57">
        <v>1992</v>
      </c>
      <c r="D17" s="8">
        <v>1460</v>
      </c>
      <c r="E17" s="17">
        <v>10.2</v>
      </c>
    </row>
    <row r="18" spans="1:5" ht="12.75">
      <c r="A18" s="24">
        <v>33466</v>
      </c>
      <c r="B18" s="54">
        <v>8.4</v>
      </c>
      <c r="C18" s="57">
        <v>1993</v>
      </c>
      <c r="D18" s="8">
        <v>1319</v>
      </c>
      <c r="E18" s="17">
        <v>9.5</v>
      </c>
    </row>
    <row r="19" spans="1:5" ht="12.75">
      <c r="A19" s="24">
        <v>31710</v>
      </c>
      <c r="B19" s="53">
        <v>8</v>
      </c>
      <c r="C19" s="57">
        <v>1994</v>
      </c>
      <c r="D19" s="8">
        <v>1184</v>
      </c>
      <c r="E19" s="17">
        <v>8.6</v>
      </c>
    </row>
    <row r="20" spans="1:5" ht="12.75">
      <c r="A20" s="24">
        <v>29203</v>
      </c>
      <c r="B20" s="54">
        <v>7.6</v>
      </c>
      <c r="C20" s="57">
        <v>1995</v>
      </c>
      <c r="D20" s="8">
        <v>1110</v>
      </c>
      <c r="E20" s="17">
        <v>8.3</v>
      </c>
    </row>
    <row r="21" spans="1:5" ht="12.75">
      <c r="A21" s="24"/>
      <c r="B21" s="54"/>
      <c r="C21" s="57"/>
      <c r="D21" s="8"/>
      <c r="E21" s="17"/>
    </row>
    <row r="22" spans="1:5" ht="12.75">
      <c r="A22" s="24">
        <v>28487</v>
      </c>
      <c r="B22" s="54">
        <v>7.3</v>
      </c>
      <c r="C22" s="57">
        <v>1996</v>
      </c>
      <c r="D22" s="8">
        <v>1072</v>
      </c>
      <c r="E22" s="16">
        <v>8</v>
      </c>
    </row>
    <row r="23" spans="1:5" ht="12.75">
      <c r="A23" s="24">
        <v>27691</v>
      </c>
      <c r="B23" s="54">
        <v>7.1</v>
      </c>
      <c r="C23" s="57">
        <v>1997</v>
      </c>
      <c r="D23" s="8">
        <v>1085</v>
      </c>
      <c r="E23" s="17">
        <v>8.1</v>
      </c>
    </row>
    <row r="24" spans="1:5" ht="12.75">
      <c r="A24" s="98"/>
      <c r="B24" s="99"/>
      <c r="C24" s="92"/>
      <c r="D24" s="47"/>
      <c r="E24" s="95"/>
    </row>
    <row r="25" spans="1:5" ht="12.75">
      <c r="A25" s="11"/>
      <c r="B25" s="12"/>
      <c r="C25" s="13"/>
      <c r="D25" s="11"/>
      <c r="E25" s="12"/>
    </row>
    <row r="26" spans="1:5" ht="12.75">
      <c r="A26" s="104" t="s">
        <v>16</v>
      </c>
      <c r="B26" s="104"/>
      <c r="C26" s="104"/>
      <c r="D26" s="104"/>
      <c r="E26" s="104"/>
    </row>
    <row r="28" spans="1:5" ht="38.25" customHeight="1">
      <c r="A28" s="103" t="s">
        <v>129</v>
      </c>
      <c r="B28" s="103"/>
      <c r="C28" s="103"/>
      <c r="D28" s="103"/>
      <c r="E28" s="103"/>
    </row>
  </sheetData>
  <mergeCells count="3">
    <mergeCell ref="C7:C8"/>
    <mergeCell ref="A28:E28"/>
    <mergeCell ref="A26:E26"/>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A1" sqref="A1"/>
    </sheetView>
  </sheetViews>
  <sheetFormatPr defaultColWidth="9.00390625" defaultRowHeight="12.75"/>
  <cols>
    <col min="1" max="3" width="10.625" style="2" customWidth="1"/>
    <col min="4" max="4" width="11.625" style="2" customWidth="1"/>
    <col min="5" max="11" width="9.625" style="2" customWidth="1"/>
    <col min="12" max="16384" width="9.00390625" style="2" customWidth="1"/>
  </cols>
  <sheetData>
    <row r="1" ht="12.75">
      <c r="A1" s="1"/>
    </row>
    <row r="2" spans="1:11" ht="12.75">
      <c r="A2" s="3" t="s">
        <v>17</v>
      </c>
      <c r="B2" s="4"/>
      <c r="C2" s="4"/>
      <c r="D2" s="4"/>
      <c r="E2" s="4"/>
      <c r="F2" s="4"/>
      <c r="G2" s="4"/>
      <c r="H2" s="4"/>
      <c r="I2" s="4"/>
      <c r="J2" s="4"/>
      <c r="K2" s="4"/>
    </row>
    <row r="3" spans="1:11" ht="12.75">
      <c r="A3" s="5" t="s">
        <v>18</v>
      </c>
      <c r="B3" s="4"/>
      <c r="C3" s="4"/>
      <c r="D3" s="4"/>
      <c r="E3" s="4"/>
      <c r="F3" s="4"/>
      <c r="G3" s="4"/>
      <c r="H3" s="4"/>
      <c r="I3" s="4"/>
      <c r="J3" s="4"/>
      <c r="K3" s="4"/>
    </row>
    <row r="4" spans="1:11" ht="12.75">
      <c r="A4" s="3" t="s">
        <v>105</v>
      </c>
      <c r="B4" s="4"/>
      <c r="C4" s="4"/>
      <c r="D4" s="4"/>
      <c r="E4" s="4"/>
      <c r="F4" s="4"/>
      <c r="G4" s="4"/>
      <c r="H4" s="4"/>
      <c r="I4" s="4"/>
      <c r="J4" s="4"/>
      <c r="K4" s="4"/>
    </row>
    <row r="5" ht="12.75">
      <c r="F5" s="100"/>
    </row>
    <row r="6" spans="1:11" ht="12.75">
      <c r="A6" s="105" t="s">
        <v>150</v>
      </c>
      <c r="B6" s="107" t="s">
        <v>83</v>
      </c>
      <c r="C6" s="108"/>
      <c r="D6" s="108"/>
      <c r="E6" s="108"/>
      <c r="F6" s="108"/>
      <c r="G6" s="108"/>
      <c r="H6" s="108"/>
      <c r="I6" s="108"/>
      <c r="J6" s="108"/>
      <c r="K6" s="109"/>
    </row>
    <row r="7" spans="1:11" ht="12.75">
      <c r="A7" s="106"/>
      <c r="B7" s="61" t="s">
        <v>155</v>
      </c>
      <c r="C7" s="62"/>
      <c r="D7" s="63" t="s">
        <v>154</v>
      </c>
      <c r="E7" s="62"/>
      <c r="F7" s="63" t="s">
        <v>153</v>
      </c>
      <c r="G7" s="62"/>
      <c r="H7" s="63" t="s">
        <v>152</v>
      </c>
      <c r="I7" s="62"/>
      <c r="J7" s="63" t="s">
        <v>151</v>
      </c>
      <c r="K7" s="62"/>
    </row>
    <row r="8" spans="1:11" ht="12.75">
      <c r="A8" s="102"/>
      <c r="B8" s="50" t="s">
        <v>30</v>
      </c>
      <c r="C8" s="50" t="s">
        <v>31</v>
      </c>
      <c r="D8" s="50" t="s">
        <v>30</v>
      </c>
      <c r="E8" s="50" t="s">
        <v>31</v>
      </c>
      <c r="F8" s="50" t="s">
        <v>30</v>
      </c>
      <c r="G8" s="50" t="s">
        <v>31</v>
      </c>
      <c r="H8" s="50" t="s">
        <v>30</v>
      </c>
      <c r="I8" s="50" t="s">
        <v>31</v>
      </c>
      <c r="J8" s="50" t="s">
        <v>30</v>
      </c>
      <c r="K8" s="50" t="s">
        <v>31</v>
      </c>
    </row>
    <row r="9" spans="1:11" ht="12.75">
      <c r="A9" s="22"/>
      <c r="B9" s="7"/>
      <c r="C9" s="7"/>
      <c r="D9" s="7"/>
      <c r="E9" s="7"/>
      <c r="F9" s="7"/>
      <c r="G9" s="7"/>
      <c r="H9" s="7"/>
      <c r="I9" s="7"/>
      <c r="J9" s="7"/>
      <c r="K9" s="7"/>
    </row>
    <row r="10" spans="1:11" ht="12.75">
      <c r="A10" s="21" t="s">
        <v>19</v>
      </c>
      <c r="B10" s="8">
        <v>3492</v>
      </c>
      <c r="C10" s="16">
        <v>20.34</v>
      </c>
      <c r="D10" s="8">
        <v>1367</v>
      </c>
      <c r="E10" s="16">
        <v>7.96</v>
      </c>
      <c r="F10" s="8">
        <v>1095</v>
      </c>
      <c r="G10" s="16">
        <v>6.38</v>
      </c>
      <c r="H10" s="8">
        <v>221</v>
      </c>
      <c r="I10" s="16">
        <v>1.29</v>
      </c>
      <c r="J10" s="8">
        <v>809</v>
      </c>
      <c r="K10" s="16">
        <v>4.71</v>
      </c>
    </row>
    <row r="11" spans="1:11" ht="12.75">
      <c r="A11" s="21" t="s">
        <v>20</v>
      </c>
      <c r="B11" s="8">
        <v>2205</v>
      </c>
      <c r="C11" s="16">
        <v>16.46</v>
      </c>
      <c r="D11" s="8">
        <v>856</v>
      </c>
      <c r="E11" s="16">
        <v>6.39</v>
      </c>
      <c r="F11" s="8">
        <v>461</v>
      </c>
      <c r="G11" s="16">
        <v>3.44</v>
      </c>
      <c r="H11" s="8">
        <v>246</v>
      </c>
      <c r="I11" s="16">
        <v>1.84</v>
      </c>
      <c r="J11" s="8">
        <v>642</v>
      </c>
      <c r="K11" s="16">
        <v>4.79</v>
      </c>
    </row>
    <row r="12" spans="1:11" ht="12.75">
      <c r="A12" s="21" t="s">
        <v>4</v>
      </c>
      <c r="B12" s="8">
        <v>1851</v>
      </c>
      <c r="C12" s="16">
        <v>12.75</v>
      </c>
      <c r="D12" s="8">
        <v>790</v>
      </c>
      <c r="E12" s="16">
        <v>5.44</v>
      </c>
      <c r="F12" s="8">
        <v>310</v>
      </c>
      <c r="G12" s="16">
        <v>2.14</v>
      </c>
      <c r="H12" s="8">
        <v>184</v>
      </c>
      <c r="I12" s="16">
        <v>1.27</v>
      </c>
      <c r="J12" s="8">
        <v>567</v>
      </c>
      <c r="K12" s="16">
        <v>3.91</v>
      </c>
    </row>
    <row r="13" spans="1:11" ht="12.75">
      <c r="A13" s="22"/>
      <c r="B13" s="8"/>
      <c r="C13" s="16"/>
      <c r="D13" s="8"/>
      <c r="E13" s="16"/>
      <c r="F13" s="8"/>
      <c r="G13" s="16"/>
      <c r="H13" s="8"/>
      <c r="I13" s="16"/>
      <c r="J13" s="8"/>
      <c r="K13" s="16"/>
    </row>
    <row r="14" spans="1:11" ht="12.75">
      <c r="A14" s="21" t="s">
        <v>5</v>
      </c>
      <c r="B14" s="8">
        <v>1575</v>
      </c>
      <c r="C14" s="16">
        <v>11.41</v>
      </c>
      <c r="D14" s="8">
        <v>697</v>
      </c>
      <c r="E14" s="16">
        <v>5.05</v>
      </c>
      <c r="F14" s="8">
        <v>217</v>
      </c>
      <c r="G14" s="16">
        <v>1.57</v>
      </c>
      <c r="H14" s="8">
        <v>157</v>
      </c>
      <c r="I14" s="16">
        <v>1.14</v>
      </c>
      <c r="J14" s="8">
        <v>504</v>
      </c>
      <c r="K14" s="16">
        <v>3.65</v>
      </c>
    </row>
    <row r="15" spans="1:11" ht="12.75">
      <c r="A15" s="21" t="s">
        <v>6</v>
      </c>
      <c r="B15" s="8">
        <v>1565</v>
      </c>
      <c r="C15" s="16">
        <v>11.37</v>
      </c>
      <c r="D15" s="8">
        <v>680</v>
      </c>
      <c r="E15" s="16">
        <v>4.94</v>
      </c>
      <c r="F15" s="8">
        <v>237</v>
      </c>
      <c r="G15" s="16">
        <v>1.72</v>
      </c>
      <c r="H15" s="8">
        <v>162</v>
      </c>
      <c r="I15" s="16">
        <v>1.18</v>
      </c>
      <c r="J15" s="8">
        <v>486</v>
      </c>
      <c r="K15" s="16">
        <v>3.53</v>
      </c>
    </row>
    <row r="16" spans="1:11" ht="12.75">
      <c r="A16" s="21" t="s">
        <v>7</v>
      </c>
      <c r="B16" s="8">
        <v>1538</v>
      </c>
      <c r="C16" s="16">
        <v>10.9</v>
      </c>
      <c r="D16" s="8">
        <v>660</v>
      </c>
      <c r="E16" s="16">
        <v>4.7</v>
      </c>
      <c r="F16" s="8">
        <v>217</v>
      </c>
      <c r="G16" s="16">
        <v>1.54</v>
      </c>
      <c r="H16" s="8">
        <v>152</v>
      </c>
      <c r="I16" s="16">
        <v>1.08</v>
      </c>
      <c r="J16" s="8">
        <v>509</v>
      </c>
      <c r="K16" s="16">
        <v>3.62</v>
      </c>
    </row>
    <row r="17" spans="1:11" ht="12.75">
      <c r="A17" s="21" t="s">
        <v>8</v>
      </c>
      <c r="B17" s="8">
        <v>1542</v>
      </c>
      <c r="C17" s="16">
        <v>11.04307659254485</v>
      </c>
      <c r="D17" s="8">
        <v>685</v>
      </c>
      <c r="E17" s="16">
        <v>4.905646865041</v>
      </c>
      <c r="F17" s="8">
        <v>213</v>
      </c>
      <c r="G17" s="16">
        <v>1.5254055215382964</v>
      </c>
      <c r="H17" s="8">
        <v>170</v>
      </c>
      <c r="I17" s="16">
        <v>1.2174598059225838</v>
      </c>
      <c r="J17" s="8">
        <v>474</v>
      </c>
      <c r="K17" s="16">
        <v>3.3945644000429693</v>
      </c>
    </row>
    <row r="18" spans="1:11" ht="12.75">
      <c r="A18" s="21" t="s">
        <v>9</v>
      </c>
      <c r="B18" s="8">
        <v>1645</v>
      </c>
      <c r="C18" s="16">
        <v>11.102562025863234</v>
      </c>
      <c r="D18" s="17">
        <v>703</v>
      </c>
      <c r="E18" s="16">
        <v>4.744742312572554</v>
      </c>
      <c r="F18" s="17">
        <v>208</v>
      </c>
      <c r="G18" s="16">
        <v>1.4038497880726764</v>
      </c>
      <c r="H18" s="17">
        <v>159</v>
      </c>
      <c r="I18" s="16">
        <v>1.0731351745363247</v>
      </c>
      <c r="J18" s="17">
        <v>575</v>
      </c>
      <c r="K18" s="16">
        <v>3.880834750681677</v>
      </c>
    </row>
    <row r="19" spans="1:11" ht="12.75">
      <c r="A19" s="21"/>
      <c r="B19" s="8"/>
      <c r="C19" s="16"/>
      <c r="D19" s="17"/>
      <c r="E19" s="16"/>
      <c r="F19" s="17"/>
      <c r="G19" s="16"/>
      <c r="H19" s="17"/>
      <c r="I19" s="16"/>
      <c r="J19" s="17"/>
      <c r="K19" s="16"/>
    </row>
    <row r="20" spans="1:11" ht="12.75">
      <c r="A20" s="21" t="s">
        <v>10</v>
      </c>
      <c r="B20" s="8">
        <v>1638</v>
      </c>
      <c r="C20" s="17">
        <v>10.7</v>
      </c>
      <c r="D20" s="17">
        <v>673</v>
      </c>
      <c r="E20" s="17">
        <v>4.4</v>
      </c>
      <c r="F20" s="17">
        <v>219</v>
      </c>
      <c r="G20" s="17">
        <v>1.4</v>
      </c>
      <c r="H20" s="17">
        <v>181</v>
      </c>
      <c r="I20" s="17">
        <v>1.2</v>
      </c>
      <c r="J20" s="17">
        <v>565</v>
      </c>
      <c r="K20" s="17">
        <v>3.7</v>
      </c>
    </row>
    <row r="21" spans="1:11" ht="12.75">
      <c r="A21" s="21" t="s">
        <v>11</v>
      </c>
      <c r="B21" s="8">
        <v>1554</v>
      </c>
      <c r="C21" s="17">
        <v>10.4</v>
      </c>
      <c r="D21" s="17">
        <v>663</v>
      </c>
      <c r="E21" s="17">
        <v>4.4</v>
      </c>
      <c r="F21" s="17">
        <v>182</v>
      </c>
      <c r="G21" s="17">
        <v>1.2</v>
      </c>
      <c r="H21" s="17">
        <v>158</v>
      </c>
      <c r="I21" s="17">
        <v>1.1</v>
      </c>
      <c r="J21" s="17">
        <v>551</v>
      </c>
      <c r="K21" s="17">
        <v>3.7</v>
      </c>
    </row>
    <row r="22" spans="1:11" ht="12.75">
      <c r="A22" s="21" t="s">
        <v>12</v>
      </c>
      <c r="B22" s="8">
        <v>1460</v>
      </c>
      <c r="C22" s="16">
        <v>10.151084288763583</v>
      </c>
      <c r="D22" s="17">
        <v>648</v>
      </c>
      <c r="E22" s="16">
        <v>4.505412752821098</v>
      </c>
      <c r="F22" s="17">
        <v>173</v>
      </c>
      <c r="G22" s="16">
        <v>1.202833960243904</v>
      </c>
      <c r="H22" s="17">
        <v>141</v>
      </c>
      <c r="I22" s="16">
        <v>0.9803444415860721</v>
      </c>
      <c r="J22" s="17">
        <v>498</v>
      </c>
      <c r="K22" s="16">
        <v>3.4624931341125103</v>
      </c>
    </row>
    <row r="23" spans="1:11" ht="12.75">
      <c r="A23" s="21" t="s">
        <v>13</v>
      </c>
      <c r="B23" s="8">
        <v>1319</v>
      </c>
      <c r="C23" s="16">
        <v>9.451132129550015</v>
      </c>
      <c r="D23" s="17">
        <v>551</v>
      </c>
      <c r="E23" s="16">
        <v>3.9481226712525075</v>
      </c>
      <c r="F23" s="17">
        <v>157</v>
      </c>
      <c r="G23" s="16">
        <v>1.1249641731155058</v>
      </c>
      <c r="H23" s="17">
        <v>148</v>
      </c>
      <c r="I23" s="16">
        <v>1.0604757810260819</v>
      </c>
      <c r="J23" s="17">
        <v>463</v>
      </c>
      <c r="K23" s="16">
        <v>3.3175695041559186</v>
      </c>
    </row>
    <row r="24" spans="1:11" ht="12.75">
      <c r="A24" s="23" t="s">
        <v>14</v>
      </c>
      <c r="B24" s="8">
        <v>1184</v>
      </c>
      <c r="C24" s="16">
        <v>8.6</v>
      </c>
      <c r="D24" s="17">
        <v>521</v>
      </c>
      <c r="E24" s="16">
        <v>3.8</v>
      </c>
      <c r="F24" s="17">
        <v>136</v>
      </c>
      <c r="G24" s="16">
        <v>1</v>
      </c>
      <c r="H24" s="17">
        <v>118</v>
      </c>
      <c r="I24" s="16">
        <v>0.9</v>
      </c>
      <c r="J24" s="17">
        <v>409</v>
      </c>
      <c r="K24" s="16">
        <v>3</v>
      </c>
    </row>
    <row r="25" spans="1:11" ht="12.75">
      <c r="A25" s="23"/>
      <c r="B25" s="8"/>
      <c r="C25" s="16"/>
      <c r="D25" s="17"/>
      <c r="E25" s="16"/>
      <c r="F25" s="17"/>
      <c r="G25" s="16"/>
      <c r="H25" s="17"/>
      <c r="I25" s="16"/>
      <c r="J25" s="17"/>
      <c r="K25" s="16"/>
    </row>
    <row r="26" spans="1:11" ht="12.75">
      <c r="A26" s="23" t="s">
        <v>15</v>
      </c>
      <c r="B26" s="27">
        <v>1110</v>
      </c>
      <c r="C26" s="28">
        <v>8.273148044630279</v>
      </c>
      <c r="D26" s="7">
        <v>470</v>
      </c>
      <c r="E26" s="28">
        <v>3.5030446675461544</v>
      </c>
      <c r="F26" s="7">
        <v>126</v>
      </c>
      <c r="G26" s="28">
        <v>0.9391141023634372</v>
      </c>
      <c r="H26" s="7">
        <v>129</v>
      </c>
      <c r="I26" s="28">
        <v>0.961473961943519</v>
      </c>
      <c r="J26" s="7">
        <v>385</v>
      </c>
      <c r="K26" s="28">
        <v>2.8695153127771693</v>
      </c>
    </row>
    <row r="27" spans="1:11" ht="12.75">
      <c r="A27" s="23" t="s">
        <v>21</v>
      </c>
      <c r="B27" s="27">
        <v>1072</v>
      </c>
      <c r="C27" s="28">
        <v>7.989923156615909</v>
      </c>
      <c r="D27" s="7">
        <v>444</v>
      </c>
      <c r="E27" s="28">
        <v>3.309259217852112</v>
      </c>
      <c r="F27" s="7">
        <v>126</v>
      </c>
      <c r="G27" s="28">
        <v>0.9391141023634372</v>
      </c>
      <c r="H27" s="7">
        <v>133</v>
      </c>
      <c r="I27" s="28">
        <v>0.9912871080502949</v>
      </c>
      <c r="J27" s="7">
        <v>369</v>
      </c>
      <c r="K27" s="28">
        <v>2.750262728350066</v>
      </c>
    </row>
    <row r="28" spans="1:11" ht="12.75">
      <c r="A28" s="23" t="s">
        <v>111</v>
      </c>
      <c r="B28" s="27">
        <v>1085</v>
      </c>
      <c r="C28" s="28">
        <v>8.124358849560835</v>
      </c>
      <c r="D28" s="7">
        <v>444</v>
      </c>
      <c r="E28" s="28">
        <v>3.3246224232304247</v>
      </c>
      <c r="F28" s="7">
        <v>143</v>
      </c>
      <c r="G28" s="28">
        <v>1.0707680327070963</v>
      </c>
      <c r="H28" s="7">
        <v>161</v>
      </c>
      <c r="I28" s="28">
        <v>1.2055500228380596</v>
      </c>
      <c r="J28" s="7">
        <v>337</v>
      </c>
      <c r="K28" s="77">
        <v>2.523418370785255</v>
      </c>
    </row>
    <row r="29" spans="1:11" ht="12.75">
      <c r="A29" s="92"/>
      <c r="B29" s="49"/>
      <c r="C29" s="96"/>
      <c r="D29" s="87"/>
      <c r="E29" s="96"/>
      <c r="F29" s="87"/>
      <c r="G29" s="96"/>
      <c r="H29" s="87"/>
      <c r="I29" s="96"/>
      <c r="J29" s="87"/>
      <c r="K29" s="96"/>
    </row>
    <row r="31" spans="1:11" ht="12.75">
      <c r="A31" s="104" t="s">
        <v>22</v>
      </c>
      <c r="B31" s="104"/>
      <c r="C31" s="104"/>
      <c r="D31" s="104"/>
      <c r="E31" s="104"/>
      <c r="F31" s="104"/>
      <c r="G31" s="104"/>
      <c r="H31" s="104"/>
      <c r="I31" s="104"/>
      <c r="J31" s="104"/>
      <c r="K31" s="104"/>
    </row>
    <row r="33" spans="1:11" ht="12.75">
      <c r="A33" s="104" t="s">
        <v>106</v>
      </c>
      <c r="B33" s="104"/>
      <c r="C33" s="104"/>
      <c r="D33" s="104"/>
      <c r="E33" s="104"/>
      <c r="F33" s="104"/>
      <c r="G33" s="104"/>
      <c r="H33" s="104"/>
      <c r="I33" s="104"/>
      <c r="J33" s="104"/>
      <c r="K33" s="104"/>
    </row>
  </sheetData>
  <mergeCells count="4">
    <mergeCell ref="A6:A8"/>
    <mergeCell ref="B6:K6"/>
    <mergeCell ref="A33:K33"/>
    <mergeCell ref="A31:K31"/>
  </mergeCells>
  <printOptions horizontalCentered="1"/>
  <pageMargins left="0.5" right="0.5" top="1" bottom="1" header="0" footer="0"/>
  <pageSetup fitToHeight="1" fitToWidth="1" orientation="portrait" scale="81"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2.75"/>
  <cols>
    <col min="1" max="1" width="17.875" style="2" customWidth="1"/>
    <col min="2" max="2" width="8.50390625" style="2" customWidth="1"/>
    <col min="3" max="3" width="10.625" style="2" customWidth="1"/>
    <col min="4" max="4" width="6.625" style="2" customWidth="1"/>
    <col min="5" max="6" width="9.625" style="2" customWidth="1"/>
    <col min="7" max="10" width="8.625" style="2" customWidth="1"/>
    <col min="11" max="16384" width="9.00390625" style="2" customWidth="1"/>
  </cols>
  <sheetData>
    <row r="1" ht="12.75">
      <c r="A1" s="1"/>
    </row>
    <row r="2" spans="1:10" ht="12.75">
      <c r="A2" s="3" t="s">
        <v>23</v>
      </c>
      <c r="B2" s="4"/>
      <c r="C2" s="4"/>
      <c r="D2" s="4"/>
      <c r="E2" s="4"/>
      <c r="F2" s="4"/>
      <c r="G2" s="4"/>
      <c r="H2" s="4"/>
      <c r="I2" s="4"/>
      <c r="J2" s="4"/>
    </row>
    <row r="3" spans="1:10" ht="12.75">
      <c r="A3" s="5" t="s">
        <v>24</v>
      </c>
      <c r="B3" s="4"/>
      <c r="C3" s="4"/>
      <c r="D3" s="4"/>
      <c r="E3" s="4"/>
      <c r="F3" s="4"/>
      <c r="G3" s="4"/>
      <c r="H3" s="4"/>
      <c r="I3" s="4"/>
      <c r="J3" s="4"/>
    </row>
    <row r="4" spans="1:10" ht="12.75">
      <c r="A4" s="3" t="s">
        <v>107</v>
      </c>
      <c r="B4" s="4"/>
      <c r="C4" s="4"/>
      <c r="D4" s="4"/>
      <c r="E4" s="4"/>
      <c r="F4" s="4"/>
      <c r="G4" s="4"/>
      <c r="H4" s="4"/>
      <c r="I4" s="4"/>
      <c r="J4" s="4"/>
    </row>
    <row r="6" spans="1:10" ht="12.75">
      <c r="A6" s="101" t="s">
        <v>25</v>
      </c>
      <c r="B6" s="101" t="s">
        <v>122</v>
      </c>
      <c r="C6" s="61" t="s">
        <v>26</v>
      </c>
      <c r="D6" s="62"/>
      <c r="E6" s="63" t="s">
        <v>27</v>
      </c>
      <c r="F6" s="62"/>
      <c r="G6" s="63" t="s">
        <v>28</v>
      </c>
      <c r="H6" s="62"/>
      <c r="I6" s="63" t="s">
        <v>29</v>
      </c>
      <c r="J6" s="62"/>
    </row>
    <row r="7" spans="1:10" ht="12.75">
      <c r="A7" s="102"/>
      <c r="B7" s="102"/>
      <c r="C7" s="50" t="s">
        <v>30</v>
      </c>
      <c r="D7" s="50" t="s">
        <v>31</v>
      </c>
      <c r="E7" s="50" t="s">
        <v>30</v>
      </c>
      <c r="F7" s="50" t="s">
        <v>31</v>
      </c>
      <c r="G7" s="50" t="s">
        <v>30</v>
      </c>
      <c r="H7" s="50" t="s">
        <v>31</v>
      </c>
      <c r="I7" s="50" t="s">
        <v>30</v>
      </c>
      <c r="J7" s="50" t="s">
        <v>31</v>
      </c>
    </row>
    <row r="8" spans="1:10" ht="12.75">
      <c r="A8" s="22"/>
      <c r="B8" s="7"/>
      <c r="C8" s="7"/>
      <c r="D8" s="7"/>
      <c r="E8" s="7"/>
      <c r="F8" s="7"/>
      <c r="G8" s="7"/>
      <c r="H8" s="7"/>
      <c r="I8" s="7"/>
      <c r="J8" s="7"/>
    </row>
    <row r="9" spans="1:10" ht="12.75">
      <c r="A9" s="72" t="s">
        <v>32</v>
      </c>
      <c r="B9" s="8">
        <v>133549</v>
      </c>
      <c r="C9" s="8">
        <v>1085</v>
      </c>
      <c r="D9" s="16">
        <v>8.124358849560835</v>
      </c>
      <c r="E9" s="17">
        <v>587</v>
      </c>
      <c r="F9" s="16">
        <v>4.395390455937521</v>
      </c>
      <c r="G9" s="8">
        <v>798</v>
      </c>
      <c r="H9" s="16">
        <v>5.975334895806034</v>
      </c>
      <c r="I9" s="8">
        <v>1385</v>
      </c>
      <c r="J9" s="16">
        <v>10.309124878114138</v>
      </c>
    </row>
    <row r="10" spans="1:10" ht="12.75">
      <c r="A10" s="22"/>
      <c r="B10" s="7"/>
      <c r="C10" s="7"/>
      <c r="D10" s="7"/>
      <c r="E10" s="7"/>
      <c r="F10" s="16"/>
      <c r="G10" s="7"/>
      <c r="H10" s="7"/>
      <c r="I10" s="7"/>
      <c r="J10" s="16"/>
    </row>
    <row r="11" spans="1:10" ht="12.75">
      <c r="A11" s="72" t="s">
        <v>33</v>
      </c>
      <c r="B11" s="8">
        <v>104980</v>
      </c>
      <c r="C11" s="8">
        <v>640</v>
      </c>
      <c r="D11" s="16">
        <v>6.096399314155078</v>
      </c>
      <c r="E11" s="17">
        <v>350</v>
      </c>
      <c r="F11" s="16">
        <v>3.333968374928558</v>
      </c>
      <c r="G11" s="8">
        <v>488</v>
      </c>
      <c r="H11" s="16">
        <v>4.626995866044677</v>
      </c>
      <c r="I11" s="8">
        <v>838</v>
      </c>
      <c r="J11" s="16">
        <v>7.945537983084916</v>
      </c>
    </row>
    <row r="12" spans="1:10" ht="12.75">
      <c r="A12" s="72" t="s">
        <v>34</v>
      </c>
      <c r="B12" s="8">
        <v>24201</v>
      </c>
      <c r="C12" s="8">
        <v>425</v>
      </c>
      <c r="D12" s="16">
        <v>17.561257799264492</v>
      </c>
      <c r="E12" s="17">
        <v>226</v>
      </c>
      <c r="F12" s="16">
        <v>9.33845708855006</v>
      </c>
      <c r="G12" s="8">
        <v>262</v>
      </c>
      <c r="H12" s="16">
        <v>10.710051915137146</v>
      </c>
      <c r="I12" s="8">
        <v>488</v>
      </c>
      <c r="J12" s="16">
        <v>19.948493643461553</v>
      </c>
    </row>
    <row r="13" spans="1:10" ht="12.75">
      <c r="A13" s="72" t="s">
        <v>35</v>
      </c>
      <c r="B13" s="8">
        <v>761</v>
      </c>
      <c r="C13" s="8">
        <v>9</v>
      </c>
      <c r="D13" s="16">
        <v>11.826544021024969</v>
      </c>
      <c r="E13" s="18">
        <v>6</v>
      </c>
      <c r="F13" s="16">
        <v>7.884362680683311</v>
      </c>
      <c r="G13" s="19">
        <v>8</v>
      </c>
      <c r="H13" s="16">
        <v>10.403120936280885</v>
      </c>
      <c r="I13" s="8">
        <v>14</v>
      </c>
      <c r="J13" s="16">
        <v>18.205461638491546</v>
      </c>
    </row>
    <row r="14" spans="1:10" ht="12.75" hidden="1">
      <c r="A14" s="72" t="s">
        <v>37</v>
      </c>
      <c r="B14" s="8"/>
      <c r="C14" s="17"/>
      <c r="D14" s="16" t="e">
        <v>#DIV/0!</v>
      </c>
      <c r="E14" s="17"/>
      <c r="F14" s="16" t="e">
        <v>#DIV/0!</v>
      </c>
      <c r="G14" s="17"/>
      <c r="H14" s="16" t="e">
        <v>#DIV/0!</v>
      </c>
      <c r="I14" s="8"/>
      <c r="J14" s="16" t="e">
        <v>#DIV/0!</v>
      </c>
    </row>
    <row r="15" spans="1:10" ht="12.75" hidden="1">
      <c r="A15" s="72" t="s">
        <v>38</v>
      </c>
      <c r="B15" s="8"/>
      <c r="C15" s="35"/>
      <c r="D15" s="35" t="s">
        <v>39</v>
      </c>
      <c r="E15" s="35"/>
      <c r="F15" s="35" t="s">
        <v>39</v>
      </c>
      <c r="G15" s="35"/>
      <c r="H15" s="35" t="s">
        <v>39</v>
      </c>
      <c r="I15" s="35"/>
      <c r="J15" s="35" t="s">
        <v>39</v>
      </c>
    </row>
    <row r="16" spans="1:10" ht="12.75">
      <c r="A16" s="72" t="s">
        <v>40</v>
      </c>
      <c r="B16" s="8"/>
      <c r="C16" s="29"/>
      <c r="D16" s="35"/>
      <c r="E16" s="29"/>
      <c r="F16" s="35"/>
      <c r="G16" s="29"/>
      <c r="H16" s="35"/>
      <c r="I16" s="29"/>
      <c r="J16" s="69"/>
    </row>
    <row r="17" spans="1:10" ht="12.75">
      <c r="A17" s="72" t="s">
        <v>41</v>
      </c>
      <c r="B17" s="8">
        <v>2867</v>
      </c>
      <c r="C17" s="8">
        <v>8</v>
      </c>
      <c r="D17" s="35">
        <v>2.790373212417161</v>
      </c>
      <c r="E17" s="8">
        <v>3</v>
      </c>
      <c r="F17" s="35" t="s">
        <v>36</v>
      </c>
      <c r="G17" s="29">
        <v>14</v>
      </c>
      <c r="H17" s="16">
        <v>4.859423811176675</v>
      </c>
      <c r="I17" s="29">
        <v>17</v>
      </c>
      <c r="J17" s="16">
        <v>5.900728913571677</v>
      </c>
    </row>
    <row r="18" spans="1:10" ht="12.75">
      <c r="A18" s="93" t="s">
        <v>42</v>
      </c>
      <c r="B18" s="7">
        <v>740</v>
      </c>
      <c r="C18" s="7">
        <v>3</v>
      </c>
      <c r="D18" s="35" t="s">
        <v>36</v>
      </c>
      <c r="E18" s="29">
        <v>2</v>
      </c>
      <c r="F18" s="35" t="s">
        <v>36</v>
      </c>
      <c r="G18" s="7">
        <v>26</v>
      </c>
      <c r="H18" s="16">
        <v>33.942558746736296</v>
      </c>
      <c r="I18" s="7">
        <v>28</v>
      </c>
      <c r="J18" s="16">
        <v>36.55352480417755</v>
      </c>
    </row>
    <row r="19" spans="1:10" ht="12.75">
      <c r="A19" s="94" t="s">
        <v>43</v>
      </c>
      <c r="B19" s="58">
        <v>2901</v>
      </c>
      <c r="C19" s="59">
        <v>17</v>
      </c>
      <c r="D19" s="60">
        <v>5.860048259220958</v>
      </c>
      <c r="E19" s="59">
        <v>12</v>
      </c>
      <c r="F19" s="60">
        <v>4.1365046535677354</v>
      </c>
      <c r="G19" s="59">
        <v>25</v>
      </c>
      <c r="H19" s="60">
        <v>8.544087491455914</v>
      </c>
      <c r="I19" s="58">
        <v>37</v>
      </c>
      <c r="J19" s="60">
        <v>12.645249487354752</v>
      </c>
    </row>
    <row r="20" spans="1:10" ht="12.75">
      <c r="A20" s="73" t="s">
        <v>44</v>
      </c>
      <c r="B20" s="47">
        <v>5440</v>
      </c>
      <c r="C20" s="95">
        <v>45</v>
      </c>
      <c r="D20" s="48">
        <v>8.272058823529411</v>
      </c>
      <c r="E20" s="95">
        <v>24</v>
      </c>
      <c r="F20" s="48">
        <v>4.411764705882353</v>
      </c>
      <c r="G20" s="95">
        <v>30</v>
      </c>
      <c r="H20" s="48">
        <v>5.484460694698354</v>
      </c>
      <c r="I20" s="47">
        <v>54</v>
      </c>
      <c r="J20" s="48">
        <v>9.872029250457038</v>
      </c>
    </row>
    <row r="22" spans="1:10" ht="81.75" customHeight="1">
      <c r="A22" s="103" t="s">
        <v>149</v>
      </c>
      <c r="B22" s="103"/>
      <c r="C22" s="103"/>
      <c r="D22" s="103"/>
      <c r="E22" s="103"/>
      <c r="F22" s="103"/>
      <c r="G22" s="103"/>
      <c r="H22" s="103"/>
      <c r="I22" s="103"/>
      <c r="J22" s="103"/>
    </row>
    <row r="24" spans="1:10" ht="26.25" customHeight="1">
      <c r="A24" s="103" t="s">
        <v>130</v>
      </c>
      <c r="B24" s="103"/>
      <c r="C24" s="103"/>
      <c r="D24" s="103"/>
      <c r="E24" s="103"/>
      <c r="F24" s="103"/>
      <c r="G24" s="103"/>
      <c r="H24" s="103"/>
      <c r="I24" s="103"/>
      <c r="J24" s="103"/>
    </row>
    <row r="26" spans="1:10" ht="12.75">
      <c r="A26" s="103" t="s">
        <v>108</v>
      </c>
      <c r="B26" s="103"/>
      <c r="C26" s="103"/>
      <c r="D26" s="103"/>
      <c r="E26" s="103"/>
      <c r="F26" s="103"/>
      <c r="G26" s="103"/>
      <c r="H26" s="103"/>
      <c r="I26" s="103"/>
      <c r="J26" s="103"/>
    </row>
  </sheetData>
  <mergeCells count="5">
    <mergeCell ref="A6:A7"/>
    <mergeCell ref="B6:B7"/>
    <mergeCell ref="A26:J26"/>
    <mergeCell ref="A22:J22"/>
    <mergeCell ref="A24:J24"/>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9.00390625" defaultRowHeight="12.75"/>
  <cols>
    <col min="1" max="1" width="33.50390625" style="2" customWidth="1"/>
    <col min="2" max="2" width="7.625" style="2" customWidth="1"/>
    <col min="3" max="5" width="6.625" style="2" customWidth="1"/>
    <col min="6" max="7" width="8.625" style="2" customWidth="1"/>
    <col min="8" max="16384" width="9.00390625" style="2" customWidth="1"/>
  </cols>
  <sheetData>
    <row r="2" spans="1:7" ht="12.75">
      <c r="A2" s="3" t="s">
        <v>45</v>
      </c>
      <c r="B2" s="4"/>
      <c r="C2" s="4"/>
      <c r="D2" s="4"/>
      <c r="E2" s="4"/>
      <c r="F2" s="4"/>
      <c r="G2" s="4"/>
    </row>
    <row r="3" spans="1:7" ht="12.75">
      <c r="A3" s="5" t="s">
        <v>46</v>
      </c>
      <c r="B3" s="4"/>
      <c r="C3" s="4"/>
      <c r="D3" s="4"/>
      <c r="E3" s="4"/>
      <c r="F3" s="4"/>
      <c r="G3" s="4"/>
    </row>
    <row r="4" spans="1:7" ht="12.75">
      <c r="A4" s="3" t="s">
        <v>107</v>
      </c>
      <c r="B4" s="4"/>
      <c r="C4" s="4"/>
      <c r="D4" s="4"/>
      <c r="E4" s="4"/>
      <c r="F4" s="4"/>
      <c r="G4" s="4"/>
    </row>
    <row r="6" spans="1:7" ht="12.75">
      <c r="A6" s="105" t="s">
        <v>47</v>
      </c>
      <c r="B6" s="61" t="s">
        <v>83</v>
      </c>
      <c r="C6" s="70"/>
      <c r="D6" s="70"/>
      <c r="E6" s="70"/>
      <c r="F6" s="70"/>
      <c r="G6" s="62"/>
    </row>
    <row r="7" spans="1:7" ht="12.75">
      <c r="A7" s="106"/>
      <c r="B7" s="110" t="s">
        <v>143</v>
      </c>
      <c r="C7" s="110" t="s">
        <v>144</v>
      </c>
      <c r="D7" s="110" t="s">
        <v>145</v>
      </c>
      <c r="E7" s="110" t="s">
        <v>146</v>
      </c>
      <c r="F7" s="110" t="s">
        <v>147</v>
      </c>
      <c r="G7" s="110" t="s">
        <v>148</v>
      </c>
    </row>
    <row r="8" spans="1:7" ht="12.75">
      <c r="A8" s="102"/>
      <c r="B8" s="111"/>
      <c r="C8" s="111"/>
      <c r="D8" s="111"/>
      <c r="E8" s="111"/>
      <c r="F8" s="111"/>
      <c r="G8" s="111"/>
    </row>
    <row r="9" spans="1:7" ht="12.75">
      <c r="A9" s="22"/>
      <c r="B9" s="22"/>
      <c r="C9" s="22"/>
      <c r="D9" s="22"/>
      <c r="E9" s="22"/>
      <c r="F9" s="22"/>
      <c r="G9" s="7"/>
    </row>
    <row r="10" spans="1:7" ht="12.75">
      <c r="A10" s="90" t="s">
        <v>48</v>
      </c>
      <c r="B10" s="22"/>
      <c r="C10" s="22"/>
      <c r="D10" s="22"/>
      <c r="E10" s="22"/>
      <c r="F10" s="22"/>
      <c r="G10" s="7"/>
    </row>
    <row r="11" spans="1:7" ht="12.75">
      <c r="A11" s="90" t="s">
        <v>49</v>
      </c>
      <c r="B11" s="24">
        <v>221</v>
      </c>
      <c r="C11" s="24">
        <v>207</v>
      </c>
      <c r="D11" s="24">
        <v>9</v>
      </c>
      <c r="E11" s="24">
        <v>3</v>
      </c>
      <c r="F11" s="24">
        <v>2</v>
      </c>
      <c r="G11" s="38" t="s">
        <v>39</v>
      </c>
    </row>
    <row r="12" spans="1:7" ht="12.75">
      <c r="A12" s="90" t="s">
        <v>50</v>
      </c>
      <c r="B12" s="24">
        <v>211</v>
      </c>
      <c r="C12" s="24">
        <v>73</v>
      </c>
      <c r="D12" s="24">
        <v>34</v>
      </c>
      <c r="E12" s="24">
        <v>43</v>
      </c>
      <c r="F12" s="24">
        <v>46</v>
      </c>
      <c r="G12" s="8">
        <v>15</v>
      </c>
    </row>
    <row r="13" spans="1:7" ht="12.75">
      <c r="A13" s="90" t="s">
        <v>51</v>
      </c>
      <c r="B13" s="24">
        <v>138</v>
      </c>
      <c r="C13" s="38" t="s">
        <v>39</v>
      </c>
      <c r="D13" s="38" t="s">
        <v>39</v>
      </c>
      <c r="E13" s="24">
        <v>4</v>
      </c>
      <c r="F13" s="24">
        <v>122</v>
      </c>
      <c r="G13" s="8">
        <v>12</v>
      </c>
    </row>
    <row r="14" spans="1:7" ht="12.75">
      <c r="A14" s="90" t="s">
        <v>52</v>
      </c>
      <c r="B14" s="24">
        <v>88</v>
      </c>
      <c r="C14" s="24">
        <v>25</v>
      </c>
      <c r="D14" s="24">
        <v>33</v>
      </c>
      <c r="E14" s="24">
        <v>24</v>
      </c>
      <c r="F14" s="24">
        <v>4</v>
      </c>
      <c r="G14" s="29">
        <v>2</v>
      </c>
    </row>
    <row r="15" spans="1:7" ht="12.75">
      <c r="A15" s="90" t="s">
        <v>53</v>
      </c>
      <c r="B15" s="24">
        <v>72</v>
      </c>
      <c r="C15" s="24">
        <v>33</v>
      </c>
      <c r="D15" s="24">
        <v>14</v>
      </c>
      <c r="E15" s="24">
        <v>14</v>
      </c>
      <c r="F15" s="24">
        <v>9</v>
      </c>
      <c r="G15" s="8">
        <v>2</v>
      </c>
    </row>
    <row r="16" spans="1:7" ht="12.75">
      <c r="A16" s="72" t="s">
        <v>54</v>
      </c>
      <c r="B16" s="24">
        <v>33</v>
      </c>
      <c r="C16" s="38">
        <v>1</v>
      </c>
      <c r="D16" s="25">
        <v>2</v>
      </c>
      <c r="E16" s="24">
        <v>2</v>
      </c>
      <c r="F16" s="24">
        <v>16</v>
      </c>
      <c r="G16" s="8">
        <v>12</v>
      </c>
    </row>
    <row r="17" spans="1:7" ht="12.75">
      <c r="A17" s="72" t="s">
        <v>55</v>
      </c>
      <c r="B17" s="24">
        <v>14</v>
      </c>
      <c r="C17" s="38" t="s">
        <v>39</v>
      </c>
      <c r="D17" s="38">
        <v>1</v>
      </c>
      <c r="E17" s="38">
        <v>2</v>
      </c>
      <c r="F17" s="24">
        <v>9</v>
      </c>
      <c r="G17" s="8">
        <v>2</v>
      </c>
    </row>
    <row r="18" spans="1:7" ht="12.75">
      <c r="A18" s="72"/>
      <c r="B18" s="24"/>
      <c r="C18" s="24"/>
      <c r="D18" s="25"/>
      <c r="E18" s="24"/>
      <c r="F18" s="24"/>
      <c r="G18" s="8"/>
    </row>
    <row r="19" spans="1:7" ht="12.75">
      <c r="A19" s="72" t="s">
        <v>56</v>
      </c>
      <c r="B19" s="7">
        <v>308</v>
      </c>
      <c r="C19" s="7">
        <v>105</v>
      </c>
      <c r="D19" s="7">
        <v>50</v>
      </c>
      <c r="E19" s="7">
        <v>69</v>
      </c>
      <c r="F19" s="7">
        <v>66</v>
      </c>
      <c r="G19" s="22">
        <v>18</v>
      </c>
    </row>
    <row r="20" spans="1:7" ht="12.75">
      <c r="A20" s="22"/>
      <c r="B20" s="22"/>
      <c r="C20" s="22"/>
      <c r="D20" s="22"/>
      <c r="E20" s="22"/>
      <c r="F20" s="22"/>
      <c r="G20" s="7"/>
    </row>
    <row r="21" spans="1:7" ht="12.75">
      <c r="A21" s="71" t="s">
        <v>57</v>
      </c>
      <c r="B21" s="91">
        <v>1085</v>
      </c>
      <c r="C21" s="91">
        <v>444</v>
      </c>
      <c r="D21" s="91">
        <v>143</v>
      </c>
      <c r="E21" s="91">
        <v>161</v>
      </c>
      <c r="F21" s="91">
        <v>274</v>
      </c>
      <c r="G21" s="64">
        <v>63</v>
      </c>
    </row>
    <row r="23" spans="1:7" ht="12.75">
      <c r="A23" s="103" t="s">
        <v>108</v>
      </c>
      <c r="B23" s="103"/>
      <c r="C23" s="103"/>
      <c r="D23" s="103"/>
      <c r="E23" s="103"/>
      <c r="F23" s="103"/>
      <c r="G23" s="103"/>
    </row>
  </sheetData>
  <mergeCells count="8">
    <mergeCell ref="A23:G23"/>
    <mergeCell ref="C7:C8"/>
    <mergeCell ref="B7:B8"/>
    <mergeCell ref="A6:A8"/>
    <mergeCell ref="G7:G8"/>
    <mergeCell ref="F7:F8"/>
    <mergeCell ref="E7:E8"/>
    <mergeCell ref="D7:D8"/>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9.00390625" defaultRowHeight="12.75"/>
  <cols>
    <col min="1" max="1" width="33.125" style="2" customWidth="1"/>
    <col min="2" max="9" width="9.625" style="2" customWidth="1"/>
    <col min="10" max="16384" width="9.00390625" style="2" customWidth="1"/>
  </cols>
  <sheetData>
    <row r="2" spans="1:9" ht="12.75">
      <c r="A2" s="3" t="s">
        <v>58</v>
      </c>
      <c r="B2" s="4"/>
      <c r="C2" s="4"/>
      <c r="D2" s="4"/>
      <c r="E2" s="4"/>
      <c r="F2" s="4"/>
      <c r="G2" s="4"/>
      <c r="H2" s="4"/>
      <c r="I2" s="4"/>
    </row>
    <row r="3" spans="1:9" ht="12.75">
      <c r="A3" s="5" t="s">
        <v>59</v>
      </c>
      <c r="B3" s="4"/>
      <c r="C3" s="4"/>
      <c r="D3" s="4"/>
      <c r="E3" s="4"/>
      <c r="F3" s="4"/>
      <c r="G3" s="4"/>
      <c r="H3" s="4"/>
      <c r="I3" s="4"/>
    </row>
    <row r="4" spans="1:9" ht="12.75">
      <c r="A4" s="3" t="s">
        <v>107</v>
      </c>
      <c r="B4" s="4"/>
      <c r="C4" s="4"/>
      <c r="D4" s="4"/>
      <c r="E4" s="4"/>
      <c r="F4" s="4"/>
      <c r="G4" s="4"/>
      <c r="H4" s="4"/>
      <c r="I4" s="4"/>
    </row>
    <row r="6" spans="1:9" ht="12.75">
      <c r="A6" s="105" t="s">
        <v>47</v>
      </c>
      <c r="B6" s="79" t="s">
        <v>123</v>
      </c>
      <c r="C6" s="80"/>
      <c r="D6" s="80"/>
      <c r="E6" s="80"/>
      <c r="F6" s="80"/>
      <c r="G6" s="80"/>
      <c r="H6" s="80"/>
      <c r="I6" s="81"/>
    </row>
    <row r="7" spans="1:9" ht="12.75">
      <c r="A7" s="106"/>
      <c r="B7" s="61" t="s">
        <v>32</v>
      </c>
      <c r="C7" s="62"/>
      <c r="D7" s="63" t="s">
        <v>33</v>
      </c>
      <c r="E7" s="62"/>
      <c r="F7" s="63" t="s">
        <v>34</v>
      </c>
      <c r="G7" s="62"/>
      <c r="H7" s="63" t="s">
        <v>65</v>
      </c>
      <c r="I7" s="62"/>
    </row>
    <row r="8" spans="1:9" ht="12.75">
      <c r="A8" s="102"/>
      <c r="B8" s="50" t="s">
        <v>30</v>
      </c>
      <c r="C8" s="50" t="s">
        <v>31</v>
      </c>
      <c r="D8" s="50" t="s">
        <v>30</v>
      </c>
      <c r="E8" s="50" t="s">
        <v>31</v>
      </c>
      <c r="F8" s="50" t="s">
        <v>30</v>
      </c>
      <c r="G8" s="50" t="s">
        <v>31</v>
      </c>
      <c r="H8" s="50" t="s">
        <v>30</v>
      </c>
      <c r="I8" s="50" t="s">
        <v>31</v>
      </c>
    </row>
    <row r="9" spans="1:9" ht="12.75">
      <c r="A9" s="22"/>
      <c r="B9" s="7"/>
      <c r="C9" s="7"/>
      <c r="D9" s="7"/>
      <c r="E9" s="7"/>
      <c r="F9" s="7"/>
      <c r="G9" s="7"/>
      <c r="H9" s="7"/>
      <c r="I9" s="7"/>
    </row>
    <row r="10" spans="1:9" ht="12.75">
      <c r="A10" s="72" t="s">
        <v>48</v>
      </c>
      <c r="B10" s="7"/>
      <c r="C10" s="16"/>
      <c r="D10" s="7"/>
      <c r="E10" s="16"/>
      <c r="F10" s="7"/>
      <c r="G10" s="16"/>
      <c r="H10" s="7"/>
      <c r="I10" s="16"/>
    </row>
    <row r="11" spans="1:9" ht="12.75">
      <c r="A11" s="72" t="s">
        <v>60</v>
      </c>
      <c r="B11" s="8">
        <v>221</v>
      </c>
      <c r="C11" s="16">
        <v>165.48233232746034</v>
      </c>
      <c r="D11" s="8">
        <v>102</v>
      </c>
      <c r="E11" s="16">
        <v>97.16136406934653</v>
      </c>
      <c r="F11" s="8">
        <v>115</v>
      </c>
      <c r="G11" s="26">
        <v>475.186975744804</v>
      </c>
      <c r="H11" s="8">
        <v>3</v>
      </c>
      <c r="I11" s="35" t="s">
        <v>36</v>
      </c>
    </row>
    <row r="12" spans="1:9" ht="12.75">
      <c r="A12" s="72" t="s">
        <v>50</v>
      </c>
      <c r="B12" s="8">
        <v>211</v>
      </c>
      <c r="C12" s="16">
        <v>157.99444398685128</v>
      </c>
      <c r="D12" s="8">
        <v>152</v>
      </c>
      <c r="E12" s="16">
        <v>144.78948371118307</v>
      </c>
      <c r="F12" s="8">
        <v>56</v>
      </c>
      <c r="G12" s="26">
        <v>231.39539688442628</v>
      </c>
      <c r="H12" s="8">
        <v>3</v>
      </c>
      <c r="I12" s="35" t="s">
        <v>36</v>
      </c>
    </row>
    <row r="13" spans="1:9" ht="12.75">
      <c r="A13" s="72" t="s">
        <v>51</v>
      </c>
      <c r="B13" s="8">
        <v>138</v>
      </c>
      <c r="C13" s="16">
        <v>103.33285910040509</v>
      </c>
      <c r="D13" s="8">
        <v>69</v>
      </c>
      <c r="E13" s="16">
        <v>65.72680510573443</v>
      </c>
      <c r="F13" s="8">
        <v>68</v>
      </c>
      <c r="G13" s="26">
        <v>280.98012478823193</v>
      </c>
      <c r="H13" s="8">
        <v>1</v>
      </c>
      <c r="I13" s="35" t="s">
        <v>36</v>
      </c>
    </row>
    <row r="14" spans="1:9" ht="12.75">
      <c r="A14" s="72" t="s">
        <v>52</v>
      </c>
      <c r="B14" s="8">
        <v>88</v>
      </c>
      <c r="C14" s="16">
        <v>65.89341739735977</v>
      </c>
      <c r="D14" s="8">
        <v>48</v>
      </c>
      <c r="E14" s="16">
        <v>45.722994856163076</v>
      </c>
      <c r="F14" s="8">
        <v>39</v>
      </c>
      <c r="G14" s="26">
        <v>161.1503656873683</v>
      </c>
      <c r="H14" s="19">
        <v>1</v>
      </c>
      <c r="I14" s="35" t="s">
        <v>36</v>
      </c>
    </row>
    <row r="15" spans="1:9" ht="12.75">
      <c r="A15" s="72" t="s">
        <v>53</v>
      </c>
      <c r="B15" s="8">
        <v>72</v>
      </c>
      <c r="C15" s="16">
        <v>53.91279605238527</v>
      </c>
      <c r="D15" s="8">
        <v>49</v>
      </c>
      <c r="E15" s="16">
        <v>46.67555724899981</v>
      </c>
      <c r="F15" s="8">
        <v>20</v>
      </c>
      <c r="G15" s="26">
        <v>82.64121317300939</v>
      </c>
      <c r="H15" s="29">
        <v>2</v>
      </c>
      <c r="I15" s="35" t="s">
        <v>36</v>
      </c>
    </row>
    <row r="16" spans="1:9" ht="12.75">
      <c r="A16" s="72" t="s">
        <v>54</v>
      </c>
      <c r="B16" s="8">
        <v>33</v>
      </c>
      <c r="C16" s="16">
        <v>24.710031524009914</v>
      </c>
      <c r="D16" s="8">
        <v>19</v>
      </c>
      <c r="E16" s="16">
        <v>18.098685463897883</v>
      </c>
      <c r="F16" s="8">
        <v>14</v>
      </c>
      <c r="G16" s="26">
        <v>57.84884922110657</v>
      </c>
      <c r="H16" s="29" t="s">
        <v>39</v>
      </c>
      <c r="I16" s="35" t="s">
        <v>39</v>
      </c>
    </row>
    <row r="17" spans="1:9" ht="12.75">
      <c r="A17" s="72" t="s">
        <v>55</v>
      </c>
      <c r="B17" s="8">
        <v>14</v>
      </c>
      <c r="C17" s="16">
        <v>10.48304367685269</v>
      </c>
      <c r="D17" s="8">
        <v>7</v>
      </c>
      <c r="E17" s="16">
        <v>6.667936749857115</v>
      </c>
      <c r="F17" s="8">
        <v>7</v>
      </c>
      <c r="G17" s="26">
        <v>28.924424610553285</v>
      </c>
      <c r="H17" s="29" t="s">
        <v>39</v>
      </c>
      <c r="I17" s="35" t="s">
        <v>39</v>
      </c>
    </row>
    <row r="18" spans="1:9" ht="12.75">
      <c r="A18" s="22"/>
      <c r="B18" s="27"/>
      <c r="C18" s="16"/>
      <c r="D18" s="27"/>
      <c r="E18" s="16"/>
      <c r="F18" s="27"/>
      <c r="G18" s="26"/>
      <c r="H18" s="27"/>
      <c r="I18" s="16"/>
    </row>
    <row r="19" spans="1:9" ht="12.75">
      <c r="A19" s="72" t="s">
        <v>56</v>
      </c>
      <c r="B19" s="8">
        <v>308</v>
      </c>
      <c r="C19" s="16">
        <v>230.6269608907592</v>
      </c>
      <c r="D19" s="8">
        <v>194</v>
      </c>
      <c r="E19" s="16">
        <v>184.79710421032578</v>
      </c>
      <c r="F19" s="8">
        <v>106</v>
      </c>
      <c r="G19" s="26">
        <v>437.9984298169497</v>
      </c>
      <c r="H19" s="8">
        <v>7</v>
      </c>
      <c r="I19" s="16">
        <v>192.94377067254686</v>
      </c>
    </row>
    <row r="20" spans="1:9" ht="12.75">
      <c r="A20" s="71" t="s">
        <v>57</v>
      </c>
      <c r="B20" s="64">
        <v>1085</v>
      </c>
      <c r="C20" s="76">
        <v>812.4358849560834</v>
      </c>
      <c r="D20" s="64">
        <v>640</v>
      </c>
      <c r="E20" s="76">
        <v>609.6399314155077</v>
      </c>
      <c r="F20" s="64">
        <v>425</v>
      </c>
      <c r="G20" s="86">
        <v>1756.1257799264492</v>
      </c>
      <c r="H20" s="64">
        <v>17</v>
      </c>
      <c r="I20" s="76">
        <v>468.5777287761852</v>
      </c>
    </row>
    <row r="22" spans="1:9" ht="37.5" customHeight="1">
      <c r="A22" s="103" t="s">
        <v>142</v>
      </c>
      <c r="B22" s="103"/>
      <c r="C22" s="103"/>
      <c r="D22" s="103"/>
      <c r="E22" s="103"/>
      <c r="F22" s="103"/>
      <c r="G22" s="103"/>
      <c r="H22" s="103"/>
      <c r="I22" s="103"/>
    </row>
    <row r="24" spans="1:9" ht="27.75" customHeight="1">
      <c r="A24" s="103" t="s">
        <v>130</v>
      </c>
      <c r="B24" s="103"/>
      <c r="C24" s="103"/>
      <c r="D24" s="103"/>
      <c r="E24" s="103"/>
      <c r="F24" s="103"/>
      <c r="G24" s="103"/>
      <c r="H24" s="103"/>
      <c r="I24" s="103"/>
    </row>
    <row r="26" ht="12.75">
      <c r="A26" s="2" t="s">
        <v>108</v>
      </c>
    </row>
  </sheetData>
  <mergeCells count="3">
    <mergeCell ref="A6:A8"/>
    <mergeCell ref="A22:I22"/>
    <mergeCell ref="A24:I24"/>
  </mergeCells>
  <printOptions horizontalCentered="1"/>
  <pageMargins left="0.5" right="0.5" top="1" bottom="1" header="0" footer="0"/>
  <pageSetup orientation="landscape" scale="90" r:id="rId1"/>
</worksheet>
</file>

<file path=xl/worksheets/sheet7.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9.00390625" defaultRowHeight="12.75"/>
  <cols>
    <col min="1" max="1" width="35.50390625" style="2" customWidth="1"/>
    <col min="2" max="7" width="9.625" style="2" customWidth="1"/>
    <col min="8" max="16384" width="9.00390625" style="2" customWidth="1"/>
  </cols>
  <sheetData>
    <row r="2" spans="1:7" ht="12.75">
      <c r="A2" s="3" t="s">
        <v>61</v>
      </c>
      <c r="B2" s="4"/>
      <c r="C2" s="4"/>
      <c r="D2" s="4"/>
      <c r="E2" s="4"/>
      <c r="F2" s="4"/>
      <c r="G2" s="4"/>
    </row>
    <row r="3" spans="1:7" ht="12.75">
      <c r="A3" s="5" t="s">
        <v>62</v>
      </c>
      <c r="B3" s="4"/>
      <c r="C3" s="4"/>
      <c r="D3" s="4"/>
      <c r="E3" s="4"/>
      <c r="F3" s="4"/>
      <c r="G3" s="4"/>
    </row>
    <row r="4" spans="1:7" ht="12.75">
      <c r="A4" s="3" t="s">
        <v>107</v>
      </c>
      <c r="B4" s="4"/>
      <c r="C4" s="4"/>
      <c r="D4" s="4"/>
      <c r="E4" s="4"/>
      <c r="F4" s="4"/>
      <c r="G4" s="4"/>
    </row>
    <row r="6" spans="1:7" ht="12.75">
      <c r="A6" s="105" t="s">
        <v>47</v>
      </c>
      <c r="B6" s="79" t="s">
        <v>139</v>
      </c>
      <c r="C6" s="80"/>
      <c r="D6" s="80"/>
      <c r="E6" s="80"/>
      <c r="F6" s="80"/>
      <c r="G6" s="81"/>
    </row>
    <row r="7" spans="1:7" ht="12.75">
      <c r="A7" s="106"/>
      <c r="B7" s="61" t="s">
        <v>57</v>
      </c>
      <c r="C7" s="62"/>
      <c r="D7" s="63" t="s">
        <v>140</v>
      </c>
      <c r="E7" s="62"/>
      <c r="F7" s="63" t="s">
        <v>141</v>
      </c>
      <c r="G7" s="62"/>
    </row>
    <row r="8" spans="1:7" ht="12.75">
      <c r="A8" s="102"/>
      <c r="B8" s="50" t="s">
        <v>30</v>
      </c>
      <c r="C8" s="50" t="s">
        <v>31</v>
      </c>
      <c r="D8" s="50" t="s">
        <v>30</v>
      </c>
      <c r="E8" s="50" t="s">
        <v>31</v>
      </c>
      <c r="F8" s="50" t="s">
        <v>30</v>
      </c>
      <c r="G8" s="50" t="s">
        <v>31</v>
      </c>
    </row>
    <row r="9" spans="1:7" ht="12.75">
      <c r="A9" s="22"/>
      <c r="B9" s="7"/>
      <c r="C9" s="7"/>
      <c r="D9" s="7"/>
      <c r="E9" s="7"/>
      <c r="F9" s="7"/>
      <c r="G9" s="7"/>
    </row>
    <row r="10" spans="1:7" ht="12.75">
      <c r="A10" s="72" t="s">
        <v>48</v>
      </c>
      <c r="B10" s="7"/>
      <c r="C10" s="16"/>
      <c r="D10" s="7"/>
      <c r="E10" s="16"/>
      <c r="F10" s="7"/>
      <c r="G10" s="16"/>
    </row>
    <row r="11" spans="1:7" ht="12.75">
      <c r="A11" s="72" t="s">
        <v>60</v>
      </c>
      <c r="B11" s="8">
        <v>221</v>
      </c>
      <c r="C11" s="16">
        <v>165.48233232746034</v>
      </c>
      <c r="D11" s="8">
        <v>106</v>
      </c>
      <c r="E11" s="16">
        <v>155.7312020685805</v>
      </c>
      <c r="F11" s="8">
        <v>113</v>
      </c>
      <c r="G11" s="16">
        <v>172.5638715391781</v>
      </c>
    </row>
    <row r="12" spans="1:7" ht="12.75">
      <c r="A12" s="72" t="s">
        <v>50</v>
      </c>
      <c r="B12" s="8">
        <v>211</v>
      </c>
      <c r="C12" s="16">
        <v>157.99444398685128</v>
      </c>
      <c r="D12" s="8">
        <v>108</v>
      </c>
      <c r="E12" s="16">
        <v>158.6695266359122</v>
      </c>
      <c r="F12" s="8">
        <v>101</v>
      </c>
      <c r="G12" s="16">
        <v>154.23850465006186</v>
      </c>
    </row>
    <row r="13" spans="1:7" ht="12.75">
      <c r="A13" s="72" t="s">
        <v>51</v>
      </c>
      <c r="B13" s="8">
        <v>138</v>
      </c>
      <c r="C13" s="16">
        <v>103.33285910040509</v>
      </c>
      <c r="D13" s="8">
        <v>88</v>
      </c>
      <c r="E13" s="16">
        <v>129.28628096259513</v>
      </c>
      <c r="F13" s="8">
        <v>50</v>
      </c>
      <c r="G13" s="16">
        <v>76.35569537131774</v>
      </c>
    </row>
    <row r="14" spans="1:7" ht="12.75">
      <c r="A14" s="72" t="s">
        <v>52</v>
      </c>
      <c r="B14" s="8">
        <v>88</v>
      </c>
      <c r="C14" s="16">
        <v>65.89341739735977</v>
      </c>
      <c r="D14" s="8">
        <v>55</v>
      </c>
      <c r="E14" s="16">
        <v>80.80392560162196</v>
      </c>
      <c r="F14" s="8">
        <v>33</v>
      </c>
      <c r="G14" s="16">
        <v>50.39475894506972</v>
      </c>
    </row>
    <row r="15" spans="1:7" ht="12.75">
      <c r="A15" s="72" t="s">
        <v>53</v>
      </c>
      <c r="B15" s="8">
        <v>72</v>
      </c>
      <c r="C15" s="16">
        <v>53.91279605238527</v>
      </c>
      <c r="D15" s="8">
        <v>45</v>
      </c>
      <c r="E15" s="16">
        <v>66.11230276496342</v>
      </c>
      <c r="F15" s="8">
        <v>27</v>
      </c>
      <c r="G15" s="16">
        <v>41.232075500511584</v>
      </c>
    </row>
    <row r="16" spans="1:7" ht="12.75">
      <c r="A16" s="72" t="s">
        <v>54</v>
      </c>
      <c r="B16" s="8">
        <v>33</v>
      </c>
      <c r="C16" s="16">
        <v>24.710031524009914</v>
      </c>
      <c r="D16" s="8">
        <v>11</v>
      </c>
      <c r="E16" s="16">
        <v>16.16078512032439</v>
      </c>
      <c r="F16" s="8">
        <v>22</v>
      </c>
      <c r="G16" s="16">
        <v>33.59650596337981</v>
      </c>
    </row>
    <row r="17" spans="1:7" ht="12.75">
      <c r="A17" s="72" t="s">
        <v>55</v>
      </c>
      <c r="B17" s="8">
        <v>14</v>
      </c>
      <c r="C17" s="16">
        <v>10.48304367685269</v>
      </c>
      <c r="D17" s="8">
        <v>8</v>
      </c>
      <c r="E17" s="16">
        <v>11.75329826932683</v>
      </c>
      <c r="F17" s="8">
        <v>6</v>
      </c>
      <c r="G17" s="16">
        <v>9.16268344455813</v>
      </c>
    </row>
    <row r="18" spans="1:7" ht="12.75">
      <c r="A18" s="22"/>
      <c r="B18" s="27"/>
      <c r="C18" s="16"/>
      <c r="D18" s="27"/>
      <c r="E18" s="16"/>
      <c r="F18" s="27"/>
      <c r="G18" s="16"/>
    </row>
    <row r="19" spans="1:7" ht="12.75">
      <c r="A19" s="72" t="s">
        <v>56</v>
      </c>
      <c r="B19" s="8">
        <v>308</v>
      </c>
      <c r="C19" s="16">
        <v>230.6269608907592</v>
      </c>
      <c r="D19" s="8">
        <v>173</v>
      </c>
      <c r="E19" s="16">
        <v>254.16507507419269</v>
      </c>
      <c r="F19" s="8">
        <v>135</v>
      </c>
      <c r="G19" s="16">
        <v>206.16037750255794</v>
      </c>
    </row>
    <row r="20" spans="1:7" ht="12.75">
      <c r="A20" s="71" t="s">
        <v>57</v>
      </c>
      <c r="B20" s="64">
        <v>1085</v>
      </c>
      <c r="C20" s="76">
        <v>812.4358849560834</v>
      </c>
      <c r="D20" s="64">
        <v>594</v>
      </c>
      <c r="E20" s="76">
        <v>872.6823964975171</v>
      </c>
      <c r="F20" s="64">
        <v>487</v>
      </c>
      <c r="G20" s="76">
        <v>743.7044729166348</v>
      </c>
    </row>
    <row r="22" spans="1:7" ht="38.25" customHeight="1">
      <c r="A22" s="103" t="s">
        <v>137</v>
      </c>
      <c r="B22" s="103"/>
      <c r="C22" s="103"/>
      <c r="D22" s="103"/>
      <c r="E22" s="103"/>
      <c r="F22" s="103"/>
      <c r="G22" s="103"/>
    </row>
    <row r="24" spans="1:7" ht="27.75" customHeight="1">
      <c r="A24" s="103" t="s">
        <v>138</v>
      </c>
      <c r="B24" s="103"/>
      <c r="C24" s="103"/>
      <c r="D24" s="103"/>
      <c r="E24" s="103"/>
      <c r="F24" s="103"/>
      <c r="G24" s="103"/>
    </row>
    <row r="26" ht="12.75">
      <c r="A26" s="2" t="s">
        <v>108</v>
      </c>
    </row>
  </sheetData>
  <mergeCells count="3">
    <mergeCell ref="A6:A8"/>
    <mergeCell ref="A22:G22"/>
    <mergeCell ref="A24:G24"/>
  </mergeCells>
  <printOptions horizontalCentered="1"/>
  <pageMargins left="0.5" right="0.5"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9.00390625" defaultRowHeight="12.75"/>
  <cols>
    <col min="1" max="1" width="12.125" style="2" customWidth="1"/>
    <col min="2" max="4" width="9.625" style="2" customWidth="1"/>
    <col min="5" max="5" width="10.625" style="2" customWidth="1"/>
    <col min="6" max="6" width="9.625" style="2" customWidth="1"/>
    <col min="7" max="7" width="10.625" style="2" customWidth="1"/>
    <col min="8" max="13" width="9.625" style="2" customWidth="1"/>
    <col min="14" max="16384" width="9.00390625" style="2" customWidth="1"/>
  </cols>
  <sheetData>
    <row r="2" spans="1:13" ht="12.75">
      <c r="A2" s="3" t="s">
        <v>63</v>
      </c>
      <c r="B2" s="4"/>
      <c r="C2" s="4"/>
      <c r="D2" s="4"/>
      <c r="E2" s="4"/>
      <c r="F2" s="4"/>
      <c r="G2" s="4"/>
      <c r="H2" s="4"/>
      <c r="I2" s="4"/>
      <c r="J2" s="4"/>
      <c r="K2" s="4"/>
      <c r="L2" s="4"/>
      <c r="M2" s="4"/>
    </row>
    <row r="3" spans="1:13" ht="12.75">
      <c r="A3" s="5" t="s">
        <v>64</v>
      </c>
      <c r="B3" s="4"/>
      <c r="C3" s="4"/>
      <c r="D3" s="4"/>
      <c r="E3" s="4"/>
      <c r="F3" s="4"/>
      <c r="G3" s="4"/>
      <c r="H3" s="4"/>
      <c r="I3" s="4"/>
      <c r="J3" s="4"/>
      <c r="K3" s="4"/>
      <c r="L3" s="4"/>
      <c r="M3" s="4"/>
    </row>
    <row r="4" spans="1:13" ht="12.75">
      <c r="A4" s="3" t="s">
        <v>107</v>
      </c>
      <c r="B4" s="4"/>
      <c r="C4" s="4"/>
      <c r="D4" s="4"/>
      <c r="E4" s="4"/>
      <c r="F4" s="4"/>
      <c r="G4" s="4"/>
      <c r="H4" s="4"/>
      <c r="I4" s="4"/>
      <c r="J4" s="4"/>
      <c r="K4" s="4"/>
      <c r="L4" s="4"/>
      <c r="M4" s="4"/>
    </row>
    <row r="6" spans="1:13" ht="12.75">
      <c r="A6" s="112" t="s">
        <v>121</v>
      </c>
      <c r="B6" s="61" t="s">
        <v>32</v>
      </c>
      <c r="C6" s="70"/>
      <c r="D6" s="62"/>
      <c r="E6" s="63" t="s">
        <v>33</v>
      </c>
      <c r="F6" s="70"/>
      <c r="G6" s="62"/>
      <c r="H6" s="63" t="s">
        <v>34</v>
      </c>
      <c r="I6" s="70"/>
      <c r="J6" s="62"/>
      <c r="K6" s="63" t="s">
        <v>65</v>
      </c>
      <c r="L6" s="70"/>
      <c r="M6" s="62"/>
    </row>
    <row r="7" spans="1:13" ht="12.75">
      <c r="A7" s="113"/>
      <c r="B7" s="112" t="s">
        <v>122</v>
      </c>
      <c r="C7" s="112" t="s">
        <v>127</v>
      </c>
      <c r="D7" s="110" t="s">
        <v>128</v>
      </c>
      <c r="E7" s="112" t="s">
        <v>122</v>
      </c>
      <c r="F7" s="112" t="s">
        <v>127</v>
      </c>
      <c r="G7" s="110" t="s">
        <v>128</v>
      </c>
      <c r="H7" s="112" t="s">
        <v>122</v>
      </c>
      <c r="I7" s="112" t="s">
        <v>127</v>
      </c>
      <c r="J7" s="110" t="s">
        <v>128</v>
      </c>
      <c r="K7" s="112" t="s">
        <v>122</v>
      </c>
      <c r="L7" s="112" t="s">
        <v>127</v>
      </c>
      <c r="M7" s="110" t="s">
        <v>128</v>
      </c>
    </row>
    <row r="8" spans="1:13" ht="12.75">
      <c r="A8" s="111"/>
      <c r="B8" s="111"/>
      <c r="C8" s="111"/>
      <c r="D8" s="111"/>
      <c r="E8" s="111"/>
      <c r="F8" s="111"/>
      <c r="G8" s="111"/>
      <c r="H8" s="111"/>
      <c r="I8" s="111"/>
      <c r="J8" s="111"/>
      <c r="K8" s="111"/>
      <c r="L8" s="111"/>
      <c r="M8" s="111"/>
    </row>
    <row r="9" spans="1:13" ht="12.75">
      <c r="A9" s="22"/>
      <c r="B9" s="7"/>
      <c r="C9" s="7"/>
      <c r="D9" s="7"/>
      <c r="E9" s="7"/>
      <c r="F9" s="7"/>
      <c r="G9" s="7"/>
      <c r="H9" s="7"/>
      <c r="I9" s="7"/>
      <c r="J9" s="7"/>
      <c r="K9" s="7"/>
      <c r="L9" s="7"/>
      <c r="M9" s="7"/>
    </row>
    <row r="10" spans="1:13" ht="12.75">
      <c r="A10" s="73" t="s">
        <v>66</v>
      </c>
      <c r="B10" s="47">
        <v>133549</v>
      </c>
      <c r="C10" s="47">
        <v>1085</v>
      </c>
      <c r="D10" s="48">
        <v>8.124358849560835</v>
      </c>
      <c r="E10" s="47">
        <v>104980</v>
      </c>
      <c r="F10" s="47">
        <v>640</v>
      </c>
      <c r="G10" s="48">
        <v>6.096399314155078</v>
      </c>
      <c r="H10" s="47">
        <v>24201</v>
      </c>
      <c r="I10" s="47">
        <v>425</v>
      </c>
      <c r="J10" s="48">
        <v>17.561257799264492</v>
      </c>
      <c r="K10" s="49">
        <v>3628</v>
      </c>
      <c r="L10" s="47">
        <v>17</v>
      </c>
      <c r="M10" s="74">
        <v>4.685777287761852</v>
      </c>
    </row>
    <row r="11" spans="1:13" ht="12.75">
      <c r="A11" s="22"/>
      <c r="B11" s="27"/>
      <c r="C11" s="27"/>
      <c r="D11" s="28"/>
      <c r="E11" s="27"/>
      <c r="F11" s="8"/>
      <c r="G11" s="28"/>
      <c r="H11" s="27"/>
      <c r="I11" s="27"/>
      <c r="J11" s="28"/>
      <c r="K11" s="8"/>
      <c r="L11" s="27"/>
      <c r="M11" s="7"/>
    </row>
    <row r="12" spans="1:13" ht="12.75">
      <c r="A12" s="72" t="s">
        <v>67</v>
      </c>
      <c r="B12" s="66">
        <v>278</v>
      </c>
      <c r="C12" s="8">
        <v>7</v>
      </c>
      <c r="D12" s="16">
        <v>25.179856115107913</v>
      </c>
      <c r="E12" s="66">
        <v>90</v>
      </c>
      <c r="F12" s="8">
        <v>2</v>
      </c>
      <c r="G12" s="35" t="s">
        <v>36</v>
      </c>
      <c r="H12" s="66">
        <v>179</v>
      </c>
      <c r="I12" s="8">
        <v>4</v>
      </c>
      <c r="J12" s="35" t="s">
        <v>36</v>
      </c>
      <c r="K12" s="29">
        <v>8</v>
      </c>
      <c r="L12" s="8">
        <v>1</v>
      </c>
      <c r="M12" s="35" t="s">
        <v>36</v>
      </c>
    </row>
    <row r="13" spans="1:13" ht="12.75">
      <c r="A13" s="72" t="s">
        <v>68</v>
      </c>
      <c r="B13" s="66">
        <v>15358</v>
      </c>
      <c r="C13" s="8">
        <v>173</v>
      </c>
      <c r="D13" s="16">
        <v>11.264487563484828</v>
      </c>
      <c r="E13" s="66">
        <v>9964</v>
      </c>
      <c r="F13" s="8">
        <v>88</v>
      </c>
      <c r="G13" s="16">
        <v>8.831794460056202</v>
      </c>
      <c r="H13" s="66">
        <v>5097</v>
      </c>
      <c r="I13" s="8">
        <v>82</v>
      </c>
      <c r="J13" s="16">
        <v>16.08789484010202</v>
      </c>
      <c r="K13" s="8">
        <v>254</v>
      </c>
      <c r="L13" s="8">
        <v>3</v>
      </c>
      <c r="M13" s="35" t="s">
        <v>36</v>
      </c>
    </row>
    <row r="14" spans="1:13" ht="12.75">
      <c r="A14" s="72" t="s">
        <v>69</v>
      </c>
      <c r="B14" s="66">
        <v>31164</v>
      </c>
      <c r="C14" s="8">
        <v>264</v>
      </c>
      <c r="D14" s="16">
        <v>8.471313053523296</v>
      </c>
      <c r="E14" s="66">
        <v>22778</v>
      </c>
      <c r="F14" s="8">
        <v>133</v>
      </c>
      <c r="G14" s="16">
        <v>5.838967424708051</v>
      </c>
      <c r="H14" s="66">
        <v>7573</v>
      </c>
      <c r="I14" s="8">
        <v>126</v>
      </c>
      <c r="J14" s="16">
        <v>16.6380562524759</v>
      </c>
      <c r="K14" s="8">
        <v>689</v>
      </c>
      <c r="L14" s="8">
        <v>5</v>
      </c>
      <c r="M14" s="35" t="s">
        <v>36</v>
      </c>
    </row>
    <row r="15" spans="1:13" ht="12.75">
      <c r="A15" s="72" t="s">
        <v>70</v>
      </c>
      <c r="B15" s="66">
        <v>39403</v>
      </c>
      <c r="C15" s="8">
        <v>293</v>
      </c>
      <c r="D15" s="16">
        <v>7.435982031824988</v>
      </c>
      <c r="E15" s="66">
        <v>32115</v>
      </c>
      <c r="F15" s="8">
        <v>185</v>
      </c>
      <c r="G15" s="16">
        <v>5.760548030515336</v>
      </c>
      <c r="H15" s="66">
        <v>5816</v>
      </c>
      <c r="I15" s="8">
        <v>107</v>
      </c>
      <c r="J15" s="16">
        <v>18.39752407152682</v>
      </c>
      <c r="K15" s="8">
        <v>1242</v>
      </c>
      <c r="L15" s="8">
        <v>1</v>
      </c>
      <c r="M15" s="35" t="s">
        <v>36</v>
      </c>
    </row>
    <row r="16" spans="1:13" ht="12.75">
      <c r="A16" s="72" t="s">
        <v>71</v>
      </c>
      <c r="B16" s="66">
        <v>44991</v>
      </c>
      <c r="C16" s="8">
        <v>300</v>
      </c>
      <c r="D16" s="16">
        <v>6.668000266720011</v>
      </c>
      <c r="E16" s="66">
        <v>38105</v>
      </c>
      <c r="F16" s="8">
        <v>209</v>
      </c>
      <c r="G16" s="16">
        <v>5.484844508594673</v>
      </c>
      <c r="H16" s="66">
        <v>5208</v>
      </c>
      <c r="I16" s="8">
        <v>83</v>
      </c>
      <c r="J16" s="16">
        <v>15.937019969278033</v>
      </c>
      <c r="K16" s="8">
        <v>1360</v>
      </c>
      <c r="L16" s="8">
        <v>5</v>
      </c>
      <c r="M16" s="35" t="s">
        <v>36</v>
      </c>
    </row>
    <row r="17" spans="1:13" ht="12.75">
      <c r="A17" s="73" t="s">
        <v>72</v>
      </c>
      <c r="B17" s="88">
        <v>2333</v>
      </c>
      <c r="C17" s="47">
        <v>24</v>
      </c>
      <c r="D17" s="74">
        <v>10.287183883411917</v>
      </c>
      <c r="E17" s="88">
        <v>1914</v>
      </c>
      <c r="F17" s="47">
        <v>9</v>
      </c>
      <c r="G17" s="74">
        <v>4.702194357366771</v>
      </c>
      <c r="H17" s="88">
        <v>323</v>
      </c>
      <c r="I17" s="47">
        <v>13</v>
      </c>
      <c r="J17" s="74">
        <v>40.247678018575854</v>
      </c>
      <c r="K17" s="89">
        <v>74</v>
      </c>
      <c r="L17" s="47">
        <v>2</v>
      </c>
      <c r="M17" s="75" t="s">
        <v>36</v>
      </c>
    </row>
    <row r="18" spans="1:13" ht="14.25" hidden="1" thickBot="1" thickTop="1">
      <c r="A18" s="30" t="s">
        <v>73</v>
      </c>
      <c r="B18" s="66">
        <f>2238+95</f>
        <v>2333</v>
      </c>
      <c r="C18" s="10">
        <v>27</v>
      </c>
      <c r="D18" s="20">
        <f>B18/C18*1000</f>
        <v>86407.4074074074</v>
      </c>
      <c r="E18" s="66">
        <f>1835+79</f>
        <v>1914</v>
      </c>
      <c r="F18" s="10">
        <v>19</v>
      </c>
      <c r="G18" s="20">
        <f>E18/F18*1000</f>
        <v>100736.84210526316</v>
      </c>
      <c r="H18" s="66">
        <f>313+10</f>
        <v>323</v>
      </c>
      <c r="I18" s="10">
        <v>6</v>
      </c>
      <c r="J18" s="40" t="s">
        <v>36</v>
      </c>
      <c r="K18" s="31">
        <v>73</v>
      </c>
      <c r="L18" s="31" t="s">
        <v>39</v>
      </c>
      <c r="M18" s="41" t="s">
        <v>39</v>
      </c>
    </row>
    <row r="20" spans="1:13" ht="38.25" customHeight="1">
      <c r="A20" s="103" t="s">
        <v>136</v>
      </c>
      <c r="B20" s="103"/>
      <c r="C20" s="103"/>
      <c r="D20" s="103"/>
      <c r="E20" s="103"/>
      <c r="F20" s="103"/>
      <c r="G20" s="103"/>
      <c r="H20" s="103"/>
      <c r="I20" s="103"/>
      <c r="J20" s="103"/>
      <c r="K20" s="103"/>
      <c r="L20" s="103"/>
      <c r="M20" s="103"/>
    </row>
    <row r="22" spans="1:13" ht="26.25" customHeight="1">
      <c r="A22" s="103" t="s">
        <v>130</v>
      </c>
      <c r="B22" s="103"/>
      <c r="C22" s="103"/>
      <c r="D22" s="103"/>
      <c r="E22" s="103"/>
      <c r="F22" s="103"/>
      <c r="G22" s="103"/>
      <c r="H22" s="103"/>
      <c r="I22" s="103"/>
      <c r="J22" s="103"/>
      <c r="K22" s="103"/>
      <c r="L22" s="103"/>
      <c r="M22" s="103"/>
    </row>
    <row r="24" ht="12.75">
      <c r="A24" s="2" t="s">
        <v>108</v>
      </c>
    </row>
  </sheetData>
  <mergeCells count="15">
    <mergeCell ref="A20:M20"/>
    <mergeCell ref="A22:M22"/>
    <mergeCell ref="M7:M8"/>
    <mergeCell ref="F7:F8"/>
    <mergeCell ref="G7:G8"/>
    <mergeCell ref="H7:H8"/>
    <mergeCell ref="I7:I8"/>
    <mergeCell ref="A6:A8"/>
    <mergeCell ref="J7:J8"/>
    <mergeCell ref="K7:K8"/>
    <mergeCell ref="L7:L8"/>
    <mergeCell ref="B7:B8"/>
    <mergeCell ref="C7:C8"/>
    <mergeCell ref="D7:D8"/>
    <mergeCell ref="E7:E8"/>
  </mergeCells>
  <printOptions horizontalCentered="1"/>
  <pageMargins left="0" right="0" top="1" bottom="1" header="0" footer="0"/>
  <pageSetup orientation="landscape" scale="90" r:id="rId1"/>
</worksheet>
</file>

<file path=xl/worksheets/sheet9.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2.75"/>
  <cols>
    <col min="1" max="1" width="16.125" style="2" customWidth="1"/>
    <col min="2" max="2" width="7.625" style="2" customWidth="1"/>
    <col min="3" max="4" width="9.625" style="2" customWidth="1"/>
    <col min="5" max="5" width="7.50390625" style="2" customWidth="1"/>
    <col min="6" max="6" width="8.25390625" style="2" customWidth="1"/>
    <col min="7" max="7" width="10.625" style="2" customWidth="1"/>
    <col min="8" max="8" width="7.50390625" style="2" customWidth="1"/>
    <col min="9" max="9" width="8.00390625" style="2" customWidth="1"/>
    <col min="10" max="10" width="9.625" style="2" customWidth="1"/>
    <col min="11" max="11" width="7.125" style="2" customWidth="1"/>
    <col min="12" max="12" width="8.00390625" style="2" customWidth="1"/>
    <col min="13" max="13" width="9.625" style="2" customWidth="1"/>
    <col min="14" max="16384" width="9.00390625" style="2" customWidth="1"/>
  </cols>
  <sheetData>
    <row r="2" spans="1:13" ht="12.75">
      <c r="A2" s="3" t="s">
        <v>74</v>
      </c>
      <c r="B2" s="4"/>
      <c r="C2" s="4"/>
      <c r="D2" s="4"/>
      <c r="E2" s="4"/>
      <c r="F2" s="4"/>
      <c r="G2" s="4"/>
      <c r="H2" s="4"/>
      <c r="I2" s="4"/>
      <c r="J2" s="4"/>
      <c r="K2" s="4"/>
      <c r="L2" s="4"/>
      <c r="M2" s="4"/>
    </row>
    <row r="3" spans="1:13" ht="12.75">
      <c r="A3" s="5" t="s">
        <v>75</v>
      </c>
      <c r="B3" s="4"/>
      <c r="C3" s="4"/>
      <c r="D3" s="4"/>
      <c r="E3" s="4"/>
      <c r="F3" s="4"/>
      <c r="G3" s="4"/>
      <c r="H3" s="4"/>
      <c r="I3" s="4"/>
      <c r="J3" s="4"/>
      <c r="K3" s="4"/>
      <c r="L3" s="4"/>
      <c r="M3" s="4"/>
    </row>
    <row r="4" spans="1:13" ht="12.75">
      <c r="A4" s="3" t="s">
        <v>109</v>
      </c>
      <c r="B4" s="4"/>
      <c r="C4" s="4"/>
      <c r="D4" s="4"/>
      <c r="E4" s="4"/>
      <c r="F4" s="4"/>
      <c r="G4" s="4"/>
      <c r="H4" s="4"/>
      <c r="I4" s="4"/>
      <c r="J4" s="4"/>
      <c r="K4" s="4"/>
      <c r="L4" s="4"/>
      <c r="M4" s="4"/>
    </row>
    <row r="6" spans="1:13" ht="12.75">
      <c r="A6" s="112" t="s">
        <v>120</v>
      </c>
      <c r="B6" s="61" t="s">
        <v>32</v>
      </c>
      <c r="C6" s="70"/>
      <c r="D6" s="62"/>
      <c r="E6" s="63" t="s">
        <v>33</v>
      </c>
      <c r="F6" s="70"/>
      <c r="G6" s="62"/>
      <c r="H6" s="63" t="s">
        <v>34</v>
      </c>
      <c r="I6" s="70"/>
      <c r="J6" s="62"/>
      <c r="K6" s="63" t="s">
        <v>65</v>
      </c>
      <c r="L6" s="70"/>
      <c r="M6" s="62"/>
    </row>
    <row r="7" spans="1:13" ht="12.75">
      <c r="A7" s="113"/>
      <c r="B7" s="112" t="s">
        <v>122</v>
      </c>
      <c r="C7" s="112" t="s">
        <v>127</v>
      </c>
      <c r="D7" s="110" t="s">
        <v>128</v>
      </c>
      <c r="E7" s="112" t="s">
        <v>122</v>
      </c>
      <c r="F7" s="112" t="s">
        <v>127</v>
      </c>
      <c r="G7" s="110" t="s">
        <v>128</v>
      </c>
      <c r="H7" s="112" t="s">
        <v>122</v>
      </c>
      <c r="I7" s="112" t="s">
        <v>127</v>
      </c>
      <c r="J7" s="110" t="s">
        <v>128</v>
      </c>
      <c r="K7" s="112" t="s">
        <v>122</v>
      </c>
      <c r="L7" s="112" t="s">
        <v>127</v>
      </c>
      <c r="M7" s="110" t="s">
        <v>128</v>
      </c>
    </row>
    <row r="8" spans="1:13" ht="12.75">
      <c r="A8" s="111"/>
      <c r="B8" s="111"/>
      <c r="C8" s="111"/>
      <c r="D8" s="111"/>
      <c r="E8" s="111"/>
      <c r="F8" s="111"/>
      <c r="G8" s="111"/>
      <c r="H8" s="111"/>
      <c r="I8" s="111"/>
      <c r="J8" s="111"/>
      <c r="K8" s="111"/>
      <c r="L8" s="111"/>
      <c r="M8" s="111"/>
    </row>
    <row r="9" spans="1:13" ht="15" customHeight="1">
      <c r="A9" s="73" t="s">
        <v>76</v>
      </c>
      <c r="B9" s="47">
        <v>133549</v>
      </c>
      <c r="C9" s="47">
        <v>1085</v>
      </c>
      <c r="D9" s="48">
        <v>8.124358849560835</v>
      </c>
      <c r="E9" s="47">
        <v>104980</v>
      </c>
      <c r="F9" s="47">
        <v>640</v>
      </c>
      <c r="G9" s="48">
        <v>6.096399314155078</v>
      </c>
      <c r="H9" s="47">
        <v>24201</v>
      </c>
      <c r="I9" s="47">
        <v>425</v>
      </c>
      <c r="J9" s="48">
        <v>17.561257799264492</v>
      </c>
      <c r="K9" s="47">
        <v>3628</v>
      </c>
      <c r="L9" s="47">
        <v>17</v>
      </c>
      <c r="M9" s="74">
        <v>4.685777287761852</v>
      </c>
    </row>
    <row r="10" spans="1:13" ht="12.75">
      <c r="A10" s="22"/>
      <c r="B10" s="8"/>
      <c r="C10" s="27"/>
      <c r="D10" s="28"/>
      <c r="E10" s="8"/>
      <c r="F10" s="8"/>
      <c r="G10" s="28"/>
      <c r="H10" s="27"/>
      <c r="I10" s="27"/>
      <c r="J10" s="28"/>
      <c r="K10" s="27"/>
      <c r="L10" s="27"/>
      <c r="M10" s="77"/>
    </row>
    <row r="11" spans="1:13" ht="12.75">
      <c r="A11" s="72" t="s">
        <v>77</v>
      </c>
      <c r="B11" s="8">
        <v>101389</v>
      </c>
      <c r="C11" s="8">
        <v>639</v>
      </c>
      <c r="D11" s="16">
        <v>6.302458846620442</v>
      </c>
      <c r="E11" s="8">
        <v>83950</v>
      </c>
      <c r="F11" s="8">
        <v>421</v>
      </c>
      <c r="G11" s="16">
        <v>5.014889815366289</v>
      </c>
      <c r="H11" s="8">
        <v>14344</v>
      </c>
      <c r="I11" s="8">
        <v>208</v>
      </c>
      <c r="J11" s="16">
        <v>14.500836586726157</v>
      </c>
      <c r="K11" s="8">
        <v>2636</v>
      </c>
      <c r="L11" s="8">
        <v>7</v>
      </c>
      <c r="M11" s="68">
        <v>2.655538694992413</v>
      </c>
    </row>
    <row r="12" spans="1:13" ht="12.75">
      <c r="A12" s="72" t="s">
        <v>78</v>
      </c>
      <c r="B12" s="8">
        <v>20649</v>
      </c>
      <c r="C12" s="8">
        <v>207</v>
      </c>
      <c r="D12" s="16">
        <v>10.024698532616592</v>
      </c>
      <c r="E12" s="8">
        <v>14545</v>
      </c>
      <c r="F12" s="8">
        <v>104</v>
      </c>
      <c r="G12" s="16">
        <v>7.15022344448264</v>
      </c>
      <c r="H12" s="8">
        <v>5404</v>
      </c>
      <c r="I12" s="8">
        <v>96</v>
      </c>
      <c r="J12" s="16">
        <v>17.76461880088823</v>
      </c>
      <c r="K12" s="8">
        <v>590</v>
      </c>
      <c r="L12" s="8">
        <v>7</v>
      </c>
      <c r="M12" s="68">
        <v>11.864406779661017</v>
      </c>
    </row>
    <row r="13" spans="1:13" ht="12.75">
      <c r="A13" s="73" t="s">
        <v>79</v>
      </c>
      <c r="B13" s="47">
        <v>10763</v>
      </c>
      <c r="C13" s="47">
        <v>203</v>
      </c>
      <c r="D13" s="74">
        <v>18.860912385022765</v>
      </c>
      <c r="E13" s="47">
        <v>6017</v>
      </c>
      <c r="F13" s="47">
        <v>94</v>
      </c>
      <c r="G13" s="74">
        <v>15.62240319095895</v>
      </c>
      <c r="H13" s="47">
        <v>4209</v>
      </c>
      <c r="I13" s="47">
        <v>106</v>
      </c>
      <c r="J13" s="74">
        <v>25.18412924685198</v>
      </c>
      <c r="K13" s="47">
        <v>374</v>
      </c>
      <c r="L13" s="47">
        <v>3</v>
      </c>
      <c r="M13" s="75" t="s">
        <v>36</v>
      </c>
    </row>
    <row r="14" spans="1:13" ht="14.25" hidden="1" thickBot="1" thickTop="1">
      <c r="A14" s="30" t="s">
        <v>80</v>
      </c>
      <c r="B14" s="10">
        <v>24</v>
      </c>
      <c r="C14" s="10">
        <v>713</v>
      </c>
      <c r="D14" s="16">
        <f>C14/B14*1000</f>
        <v>29708.333333333332</v>
      </c>
      <c r="E14" s="10">
        <v>19</v>
      </c>
      <c r="F14" s="10">
        <v>379</v>
      </c>
      <c r="G14" s="20">
        <f>E14/F14*1000</f>
        <v>50.13192612137203</v>
      </c>
      <c r="H14" s="10">
        <v>5</v>
      </c>
      <c r="I14" s="10">
        <v>300</v>
      </c>
      <c r="J14" s="40" t="s">
        <v>36</v>
      </c>
      <c r="K14" s="31" t="s">
        <v>39</v>
      </c>
      <c r="L14" s="10">
        <v>20</v>
      </c>
      <c r="M14" s="41" t="s">
        <v>39</v>
      </c>
    </row>
    <row r="16" spans="1:13" ht="66" customHeight="1">
      <c r="A16" s="103" t="s">
        <v>135</v>
      </c>
      <c r="B16" s="103"/>
      <c r="C16" s="103"/>
      <c r="D16" s="103"/>
      <c r="E16" s="103"/>
      <c r="F16" s="103"/>
      <c r="G16" s="103"/>
      <c r="H16" s="103"/>
      <c r="I16" s="103"/>
      <c r="J16" s="103"/>
      <c r="K16" s="103"/>
      <c r="L16" s="103"/>
      <c r="M16" s="103"/>
    </row>
    <row r="18" spans="1:13" ht="25.5" customHeight="1">
      <c r="A18" s="103" t="s">
        <v>130</v>
      </c>
      <c r="B18" s="103"/>
      <c r="C18" s="103"/>
      <c r="D18" s="103"/>
      <c r="E18" s="103"/>
      <c r="F18" s="103"/>
      <c r="G18" s="103"/>
      <c r="H18" s="103"/>
      <c r="I18" s="103"/>
      <c r="J18" s="103"/>
      <c r="K18" s="103"/>
      <c r="L18" s="103"/>
      <c r="M18" s="103"/>
    </row>
    <row r="20" ht="12.75">
      <c r="A20" s="2" t="s">
        <v>108</v>
      </c>
    </row>
  </sheetData>
  <mergeCells count="15">
    <mergeCell ref="A16:M16"/>
    <mergeCell ref="A18:M18"/>
    <mergeCell ref="M7:M8"/>
    <mergeCell ref="F7:F8"/>
    <mergeCell ref="G7:G8"/>
    <mergeCell ref="H7:H8"/>
    <mergeCell ref="I7:I8"/>
    <mergeCell ref="A6:A8"/>
    <mergeCell ref="J7:J8"/>
    <mergeCell ref="K7:K8"/>
    <mergeCell ref="L7:L8"/>
    <mergeCell ref="D7:D8"/>
    <mergeCell ref="C7:C8"/>
    <mergeCell ref="B7:B8"/>
    <mergeCell ref="E7:E8"/>
  </mergeCells>
  <printOptions horizontalCentered="1"/>
  <pageMargins left="0.25" right="0.25" top="1" bottom="1" header="0" footer="0"/>
  <pageSetup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1999-04-01T19:35:58Z</cp:lastPrinted>
  <dcterms:created xsi:type="dcterms:W3CDTF">2003-07-14T17:50:58Z</dcterms:created>
  <dcterms:modified xsi:type="dcterms:W3CDTF">2003-10-28T14:38:20Z</dcterms:modified>
  <cp:category/>
  <cp:version/>
  <cp:contentType/>
  <cp:contentStatus/>
</cp:coreProperties>
</file>