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List of Tables" sheetId="1" r:id="rId1"/>
    <sheet name="TAB221" sheetId="2" r:id="rId2"/>
    <sheet name="TAB222" sheetId="3" r:id="rId3"/>
    <sheet name="TAB223" sheetId="4" r:id="rId4"/>
    <sheet name="TAB224" sheetId="5" r:id="rId5"/>
    <sheet name="TAB225" sheetId="6" r:id="rId6"/>
    <sheet name="TAB226" sheetId="7" r:id="rId7"/>
    <sheet name="TAB227" sheetId="8" r:id="rId8"/>
    <sheet name="TAB228" sheetId="9" r:id="rId9"/>
    <sheet name="TAB229" sheetId="10" r:id="rId10"/>
    <sheet name="TAB230" sheetId="11" r:id="rId11"/>
    <sheet name="TAB231" sheetId="12" r:id="rId12"/>
    <sheet name="TAB232" sheetId="13" r:id="rId13"/>
  </sheets>
  <definedNames>
    <definedName name="\a" localSheetId="1">'TAB221'!#REF!</definedName>
    <definedName name="\a">#REF!</definedName>
    <definedName name="\b" localSheetId="1">'TAB221'!#REF!</definedName>
    <definedName name="\b">#REF!</definedName>
    <definedName name="_Regression_Int" localSheetId="1" hidden="1">1</definedName>
    <definedName name="_xlnm.Print_Area" localSheetId="0">'List of Tables'!$A$1:$B$51</definedName>
    <definedName name="_xlnm.Print_Area" localSheetId="1">'TAB221'!$B$2:$F$34</definedName>
    <definedName name="_xlnm.Print_Area" localSheetId="2">'TAB222'!$A$2:$L$41</definedName>
    <definedName name="_xlnm.Print_Area" localSheetId="3">'TAB223'!$A$2:$K$20</definedName>
    <definedName name="_xlnm.Print_Area" localSheetId="4">'TAB224'!$A$2:$H$21</definedName>
    <definedName name="_xlnm.Print_Area" localSheetId="5">'TAB225'!$A$2:$J$20</definedName>
    <definedName name="_xlnm.Print_Area" localSheetId="6">'TAB226'!$A$2:$H$25</definedName>
    <definedName name="_xlnm.Print_Area" localSheetId="7">'TAB227'!$A$2:$N$17</definedName>
    <definedName name="_xlnm.Print_Area" localSheetId="8">'TAB228'!$A$2:$N$14</definedName>
    <definedName name="_xlnm.Print_Area" localSheetId="9">'TAB229'!$A$2:$J$35</definedName>
    <definedName name="_xlnm.Print_Area" localSheetId="10">'TAB230'!$A$2:$N$21</definedName>
    <definedName name="_xlnm.Print_Area" localSheetId="11">'TAB231'!$A$2:$N$17</definedName>
    <definedName name="_xlnm.Print_Area" localSheetId="12">'TAB232'!$A$2:$N$14</definedName>
    <definedName name="Print_Area_MI" localSheetId="1">'TAB221'!#REF!</definedName>
  </definedNames>
  <calcPr fullCalcOnLoad="1"/>
</workbook>
</file>

<file path=xl/sharedStrings.xml><?xml version="1.0" encoding="utf-8"?>
<sst xmlns="http://schemas.openxmlformats.org/spreadsheetml/2006/main" count="451" uniqueCount="170">
  <si>
    <t>Table 2.21</t>
  </si>
  <si>
    <t xml:space="preserve">Infant Deaths and Infant Death Rates, </t>
  </si>
  <si>
    <t>Michigan and United States Residents,</t>
  </si>
  <si>
    <t>1980</t>
  </si>
  <si>
    <t>1990</t>
  </si>
  <si>
    <t>1991</t>
  </si>
  <si>
    <t>1992</t>
  </si>
  <si>
    <t>1993</t>
  </si>
  <si>
    <t>1994</t>
  </si>
  <si>
    <t>1995</t>
  </si>
  <si>
    <t>Table 2.22</t>
  </si>
  <si>
    <t xml:space="preserve">Infant Deaths and Infant Death Rates by Age at Death, </t>
  </si>
  <si>
    <t>1970</t>
  </si>
  <si>
    <t>1996</t>
  </si>
  <si>
    <t>Note:      Infant death rates are per 1,000 live births.</t>
  </si>
  <si>
    <t>Table 2.23</t>
  </si>
  <si>
    <t>Race/Ancestry</t>
  </si>
  <si>
    <t>Live</t>
  </si>
  <si>
    <t xml:space="preserve">  Infant Death</t>
  </si>
  <si>
    <t>Hebdomadal Death</t>
  </si>
  <si>
    <t>Fetal Death</t>
  </si>
  <si>
    <t>Perinatal Death</t>
  </si>
  <si>
    <t>Births</t>
  </si>
  <si>
    <t>Number</t>
  </si>
  <si>
    <t>Rate</t>
  </si>
  <si>
    <t>All Races</t>
  </si>
  <si>
    <t>White</t>
  </si>
  <si>
    <t>Black</t>
  </si>
  <si>
    <t>American Indian</t>
  </si>
  <si>
    <t xml:space="preserve">* </t>
  </si>
  <si>
    <t>Arab</t>
  </si>
  <si>
    <t>Hispanic</t>
  </si>
  <si>
    <t>Table 2.24</t>
  </si>
  <si>
    <t>All other causes</t>
  </si>
  <si>
    <t>Total</t>
  </si>
  <si>
    <t>Table 2.25</t>
  </si>
  <si>
    <t>Table 2.26</t>
  </si>
  <si>
    <t>Table 2.27</t>
  </si>
  <si>
    <t>All Other Races</t>
  </si>
  <si>
    <t xml:space="preserve">  All Ages</t>
  </si>
  <si>
    <t xml:space="preserve">  &lt; 15 </t>
  </si>
  <si>
    <t xml:space="preserve">  15-19</t>
  </si>
  <si>
    <t xml:space="preserve">  20-24</t>
  </si>
  <si>
    <t xml:space="preserve">  25-29</t>
  </si>
  <si>
    <t xml:space="preserve">  30-39</t>
  </si>
  <si>
    <t xml:space="preserve">  40 +</t>
  </si>
  <si>
    <t xml:space="preserve">  Not Stated</t>
  </si>
  <si>
    <t>Table 2.28</t>
  </si>
  <si>
    <t>Infant Deaths, Live Births and Infant Death Rates by Level of Prenatal Care and Race</t>
  </si>
  <si>
    <t xml:space="preserve">  Total</t>
  </si>
  <si>
    <t xml:space="preserve">  Adequate</t>
  </si>
  <si>
    <t xml:space="preserve">  Intermediate</t>
  </si>
  <si>
    <t xml:space="preserve">  Inadequate</t>
  </si>
  <si>
    <t xml:space="preserve">  Unknown</t>
  </si>
  <si>
    <t>Table 2.29</t>
  </si>
  <si>
    <t>Live Births, Infant Deaths and Infant Death Rates by Birthweight, Age at Death and Race</t>
  </si>
  <si>
    <t>Age at Death</t>
  </si>
  <si>
    <t>Under 1 Year</t>
  </si>
  <si>
    <t>Under 28 Days</t>
  </si>
  <si>
    <t>All Other</t>
  </si>
  <si>
    <t>Grams</t>
  </si>
  <si>
    <t>2,500 +</t>
  </si>
  <si>
    <t>Table 2.30</t>
  </si>
  <si>
    <t>Table 2.31</t>
  </si>
  <si>
    <t xml:space="preserve">  30-39 </t>
  </si>
  <si>
    <t>Other</t>
  </si>
  <si>
    <t>All Ages</t>
  </si>
  <si>
    <t xml:space="preserve">  Under 15 Years</t>
  </si>
  <si>
    <t xml:space="preserve">  15-19 Years</t>
  </si>
  <si>
    <t xml:space="preserve">  20-24 Years</t>
  </si>
  <si>
    <t xml:space="preserve">  25-29 Years</t>
  </si>
  <si>
    <t xml:space="preserve">  30-39 Years</t>
  </si>
  <si>
    <t xml:space="preserve">  40 or More</t>
  </si>
  <si>
    <t xml:space="preserve">  Age Not Stated</t>
  </si>
  <si>
    <t>Table 2.32</t>
  </si>
  <si>
    <t>1997</t>
  </si>
  <si>
    <t>Smokers</t>
  </si>
  <si>
    <t>Non-Smokers</t>
  </si>
  <si>
    <t>1998</t>
  </si>
  <si>
    <t>United States</t>
  </si>
  <si>
    <t>Year</t>
  </si>
  <si>
    <t>Michigan</t>
  </si>
  <si>
    <t xml:space="preserve">    28-364 Days</t>
  </si>
  <si>
    <t xml:space="preserve">    7-27 Days</t>
  </si>
  <si>
    <t xml:space="preserve">       1-6 Days</t>
  </si>
  <si>
    <t>Total Infant Deaths</t>
  </si>
  <si>
    <t>Race of Infant</t>
  </si>
  <si>
    <t>Male</t>
  </si>
  <si>
    <t>Female</t>
  </si>
  <si>
    <t>Sex of Infant</t>
  </si>
  <si>
    <t>Notes:    Rates are per 1,000 live births.</t>
  </si>
  <si>
    <t xml:space="preserve">             </t>
  </si>
  <si>
    <t xml:space="preserve">            </t>
  </si>
  <si>
    <t>1999</t>
  </si>
  <si>
    <t>Caution:  Care should be taken drawing inferences from rates based on small numbers of events or small population base.  These rates tend to exhibit considerable variation which may negate their usefulness for comparative purposes.</t>
  </si>
  <si>
    <t xml:space="preserve">           </t>
  </si>
  <si>
    <t xml:space="preserve">          </t>
  </si>
  <si>
    <t>Total &lt;1 Year</t>
  </si>
  <si>
    <t>&lt;1 Day</t>
  </si>
  <si>
    <t>1-6 Days</t>
  </si>
  <si>
    <t>7-27 Days</t>
  </si>
  <si>
    <t>1-5 Months</t>
  </si>
  <si>
    <t>6-11 Months</t>
  </si>
  <si>
    <t>Note:  Rates are per 100,000 live births. Numbers of infant deaths are by race of infant; rates are calculated using live births by race of mother as the denominator. Records with race not stated are included only in the"All Races" column.  Asterisk (*) indicates that data do not meet the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</si>
  <si>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</si>
  <si>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 xml:space="preserve">    Under 1 Day</t>
  </si>
  <si>
    <t>Note: Rates are per 100,000 live births. Numbers of infant deaths are by sex of infant; rates are calculated using live births by sex as the denominator. Records with sex not stated are included only in the "Total" column. Asterisk (*) indicates  that data do not meet the standards of precision or reliability.</t>
  </si>
  <si>
    <t>Note:  Rates are per 1,000 live births.  Records with age of mother not stated are included in "All Ages" row.  Records with race not stated are included in the "All Races" column.  Numbers of infant deaths are by race of infant; rates are calculated using live births by race of mother as the denominator.   Asterisk (*) indicates that data do not meet standards of precision or reliability.</t>
  </si>
  <si>
    <t>Note:  Rates are per 1,000 live births. Records with race not stated are included only in the "All Races" column.  Records with unknown level of care are included only in the "Total" row.  Numbers of infant deaths are by race of infant; rates are calculated using live births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</si>
  <si>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28-364 Days</t>
  </si>
  <si>
    <t xml:space="preserve">&lt; 750 </t>
  </si>
  <si>
    <t>750-1,499</t>
  </si>
  <si>
    <t>1,500-2,499</t>
  </si>
  <si>
    <t>Note:  Infant death rates are per 1,000 live births.  Records with birthweight not stated are included only in the "Total" row.  Records with race not stated are included only in the "All Races" rows.  Numbers of infant deaths are by race of infant; rates are calculated using live births by race of mother as the denominator.  Asterisk (*) indicates that data do not meet standards of precision or reliability.</t>
  </si>
  <si>
    <t>Note:  Infant death rates are per 1,000 live births. Numbers of infant deaths are by race of infant; rates are calculated using live births by race of mother as denominator. Records with cause of death pending  are included only in the "Total" row. Records for other races or with race not stated are included only in the "All Races" column. Asterisk (*) indicates that data do not meet the standards of  precision or reliability. Records with mother's smoking status not stated are not included on this table.</t>
  </si>
  <si>
    <t>Age of Mother in Years</t>
  </si>
  <si>
    <t>Note:  Rates are per 1,000 total births.  Records with age of mother not stated are included only in the  "All Ages" row.   Records with race not stated are included in the "All Races" column.  Numbers of infant deaths are by race of infant; rates are calculated using the sum of live births and fetal deaths by race of mother as the denominator. Asterisk (*) indicates that data do not meet standards of precision or reliability.</t>
  </si>
  <si>
    <t>Level of Care (Kessner Index)</t>
  </si>
  <si>
    <t>Note:  Records with race not stated are included only in the "All Races" column.  Records with unknown level of care are included only in the "Total" row.  Numbers of infant deaths are by  race of infant; rates are calculated using the sum of live births and fetal deaths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</si>
  <si>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Live Births</t>
  </si>
  <si>
    <t>Infant Deaths</t>
  </si>
  <si>
    <t>Infant Death Rates</t>
  </si>
  <si>
    <t>Adequate</t>
  </si>
  <si>
    <t>Intermediate</t>
  </si>
  <si>
    <t>Inadequate</t>
  </si>
  <si>
    <t>Birth Weight</t>
  </si>
  <si>
    <t>Total Births</t>
  </si>
  <si>
    <t>Perinatal Deaths</t>
  </si>
  <si>
    <t>Perinatal Death Rates</t>
  </si>
  <si>
    <t>Sudden infant death syndrome</t>
  </si>
  <si>
    <t>Congenital anomalies</t>
  </si>
  <si>
    <t>Disorders relating to short gestation and unspecified low birthweight</t>
  </si>
  <si>
    <t>Respiratory distress syndrome</t>
  </si>
  <si>
    <t>Other respiratory conditions of newborn</t>
  </si>
  <si>
    <t>Other Perinatal Conditions</t>
  </si>
  <si>
    <t>Unintentional injuries</t>
  </si>
  <si>
    <t>Cause of Death</t>
  </si>
  <si>
    <t>Homicide</t>
  </si>
  <si>
    <t>2000</t>
  </si>
  <si>
    <t>Infant, Hebdomadal, Fetal and Perinatal Death Rates by Specified Race and Ancestry</t>
  </si>
  <si>
    <t>Infant Deaths by Age at Death and Underlying Cause of Death,</t>
  </si>
  <si>
    <t>Infant Deaths and Infant Death Rates by Race and Underlying Cause,</t>
  </si>
  <si>
    <t>Infant Deaths and Infant Death Rates by Sex of Infant and Underlying Cause of Death,</t>
  </si>
  <si>
    <t>Note:  Infant death and hebdomadal rates are per 1,000 live births.  Fetal death and perinatal death rates are per 1,000 live births plus fetal deaths.  Rates are calculated using live births by race/ancestry of mother as denominator.  Live births are by the race/ancestry of the mother on the birth certificate.  Records with race not stated are included only in the "All Races" row. Hebdomadal deaths are deaths to infants ages zero to six days.  Infant and hebdomadal deaths are by the race on the death certificate.  Fetal deaths are by the race of the mother on the fetal death certificate.  Perinatal  deaths are hebdomadal plus fetal deaths.  Perinatal deaths are by mother's race/ancestry on the fetal death certificate or the infant's race/ancestry on the death certificate.  Asterisk (*) indicates that data do not meet standards of precision or reliability.</t>
  </si>
  <si>
    <t>2001</t>
  </si>
  <si>
    <r>
      <t>Perinatal Deaths, Total Births and Perinatal Death Rates by Level of Prenatal Care and Race</t>
    </r>
    <r>
      <rPr>
        <b/>
        <vertAlign val="superscript"/>
        <sz val="12"/>
        <rFont val="Arial"/>
        <family val="2"/>
      </rPr>
      <t xml:space="preserve"> </t>
    </r>
    <r>
      <rPr>
        <b/>
        <sz val="12"/>
        <rFont val="Arial"/>
        <family val="2"/>
      </rPr>
      <t>of Mother</t>
    </r>
  </si>
  <si>
    <t>Perinatal Deaths, Total Births and Perinatal Death Rates by Age and Race of Mother</t>
  </si>
  <si>
    <t>Infant Deaths and Infant Death Rates by Race of Mother,</t>
  </si>
  <si>
    <t>Smoking Status During Pregnancy and Underlying Cause of Death</t>
  </si>
  <si>
    <r>
      <t xml:space="preserve">Level of Care </t>
    </r>
    <r>
      <rPr>
        <i/>
        <sz val="8"/>
        <rFont val="Arial"/>
        <family val="2"/>
      </rPr>
      <t>(Kessner Index)</t>
    </r>
  </si>
  <si>
    <t>Infant Deaths, Live Births and Infant Death Rates by Age of Mother and Race of Infant</t>
  </si>
  <si>
    <t>Caution:  Care should be taken drawing inferences from rates based on small numbers of events or small population base. These rates tend to exhibit considerable variation which may negate their usefulness for comparative purposes.</t>
  </si>
  <si>
    <t>Asian &amp; Pacific Islander</t>
  </si>
  <si>
    <t>Michigan Residents, 2008</t>
  </si>
  <si>
    <t>Source:  2008 Michigan Resident Birth and Infant Death Matched Files, Vital Records and Health Data Development Section, MDCH</t>
  </si>
  <si>
    <t xml:space="preserve"> 2008 Hebdomodal</t>
  </si>
  <si>
    <t xml:space="preserve"> 2008 Perinatal</t>
  </si>
  <si>
    <t xml:space="preserve">      2008 Total Births</t>
  </si>
  <si>
    <t>Source:  2008 Michigan Resident Death File, Vital Records and Health Data Development Section, MDCH</t>
  </si>
  <si>
    <t>Source:  2008 Michigan Resident Birth, Fetal Death and Infant Death Matched Files, Vital Records and Health Data Development Section, MDCH</t>
  </si>
  <si>
    <t>Michigan Resident, 2008</t>
  </si>
  <si>
    <t>Source:  2008 Michigan Resident Death and Fetal Death Files, Vital Records and Health Data Development Section, MDCH</t>
  </si>
  <si>
    <t>Source:  2008 Michigan Resident Death Files, Vital Records and Health Data Development Section, MDCH</t>
  </si>
  <si>
    <t>Michigan Residents, Selected Years 1970 - 2008</t>
  </si>
  <si>
    <t>Revised:  05/04/10</t>
  </si>
  <si>
    <t>Revised:  05/06/10</t>
  </si>
  <si>
    <t>Revised:  05/10/10</t>
  </si>
  <si>
    <t>Selected Years 1950 - 2008</t>
  </si>
  <si>
    <r>
      <t xml:space="preserve">Source:  1950 - 2008 Michigan Resident Death Files, Vital Records and Health Data Development Section, MDCH.  </t>
    </r>
    <r>
      <rPr>
        <i/>
        <sz val="10"/>
        <rFont val="Arial"/>
        <family val="2"/>
      </rPr>
      <t>Monthly Vital Statistics Report Vol 59 Num 2</t>
    </r>
    <r>
      <rPr>
        <sz val="10"/>
        <rFont val="Arial"/>
        <family val="2"/>
      </rPr>
      <t>, National Center for Health Statistics. 2008 U.S. data are preliminary.</t>
    </r>
  </si>
  <si>
    <t>Revised:  04/26/2011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</si>
</sst>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0____\);\(#,##0.0\)"/>
    <numFmt numFmtId="172" formatCode="#,##0.0____;\(#,##0.0\)"/>
    <numFmt numFmtId="173" formatCode="#,##0____;\(#,##0\)"/>
    <numFmt numFmtId="174" formatCode="#,##0.0___;\(###0.0\)"/>
    <numFmt numFmtId="175" formatCode="#,##0.0__;\(###0.0\)"/>
  </numFmts>
  <fonts count="18">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i/>
      <sz val="10"/>
      <name val="Arial"/>
      <family val="2"/>
    </font>
    <font>
      <b/>
      <sz val="12"/>
      <color indexed="10"/>
      <name val="Arial"/>
      <family val="2"/>
    </font>
    <font>
      <sz val="12"/>
      <name val="Arial"/>
      <family val="2"/>
    </font>
    <font>
      <b/>
      <sz val="12"/>
      <name val="Arial"/>
      <family val="2"/>
    </font>
    <font>
      <i/>
      <sz val="12"/>
      <name val="Arial"/>
      <family val="2"/>
    </font>
    <font>
      <sz val="12"/>
      <name val="Courier"/>
      <family val="0"/>
    </font>
    <font>
      <b/>
      <vertAlign val="superscript"/>
      <sz val="12"/>
      <name val="Arial"/>
      <family val="2"/>
    </font>
    <font>
      <vertAlign val="superscript"/>
      <sz val="12"/>
      <name val="Arial"/>
      <family val="2"/>
    </font>
    <font>
      <i/>
      <sz val="8"/>
      <name val="Arial"/>
      <family val="2"/>
    </font>
    <font>
      <u val="single"/>
      <sz val="10"/>
      <color indexed="12"/>
      <name val="Courier"/>
      <family val="0"/>
    </font>
    <font>
      <u val="single"/>
      <sz val="10"/>
      <color indexed="36"/>
      <name val="Courier"/>
      <family val="0"/>
    </font>
    <font>
      <sz val="8"/>
      <name val="Arial"/>
      <family val="2"/>
    </font>
  </fonts>
  <fills count="2">
    <fill>
      <patternFill/>
    </fill>
    <fill>
      <patternFill patternType="gray125"/>
    </fill>
  </fills>
  <borders count="2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style="medium"/>
      <top>
        <color indexed="63"/>
      </top>
      <bottom style="double"/>
    </border>
    <border>
      <left>
        <color indexed="63"/>
      </left>
      <right style="thin"/>
      <top>
        <color indexed="63"/>
      </top>
      <bottom style="double"/>
    </border>
    <border>
      <left>
        <color indexed="63"/>
      </left>
      <right style="medium"/>
      <top>
        <color indexed="63"/>
      </top>
      <bottom style="double"/>
    </border>
    <border>
      <left>
        <color indexed="63"/>
      </left>
      <right style="double"/>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2">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4" fillId="0" borderId="0" applyFont="0" applyFill="0" applyBorder="0" applyAlignment="0" applyProtection="0"/>
  </cellStyleXfs>
  <cellXfs count="213">
    <xf numFmtId="164" fontId="0" fillId="0" borderId="0" xfId="0" applyAlignment="1">
      <alignment/>
    </xf>
    <xf numFmtId="164" fontId="5" fillId="0" borderId="0" xfId="0" applyFont="1" applyAlignment="1">
      <alignment/>
    </xf>
    <xf numFmtId="164" fontId="7" fillId="0" borderId="0" xfId="0" applyFont="1" applyAlignment="1">
      <alignment/>
    </xf>
    <xf numFmtId="164" fontId="8" fillId="0" borderId="0" xfId="0" applyFont="1" applyAlignment="1">
      <alignment/>
    </xf>
    <xf numFmtId="164" fontId="8" fillId="0" borderId="0" xfId="0" applyFont="1" applyAlignment="1" applyProtection="1">
      <alignment horizontal="centerContinuous"/>
      <protection/>
    </xf>
    <xf numFmtId="164" fontId="8" fillId="0" borderId="0" xfId="0" applyFont="1" applyAlignment="1">
      <alignment horizontal="centerContinuous"/>
    </xf>
    <xf numFmtId="164" fontId="9" fillId="0" borderId="0" xfId="0" applyFont="1" applyAlignment="1" applyProtection="1">
      <alignment horizontal="centerContinuous"/>
      <protection/>
    </xf>
    <xf numFmtId="164" fontId="8" fillId="0" borderId="1" xfId="0" applyFont="1" applyBorder="1" applyAlignment="1" applyProtection="1">
      <alignment horizontal="centerContinuous"/>
      <protection/>
    </xf>
    <xf numFmtId="164" fontId="8" fillId="0" borderId="2" xfId="0" applyFont="1" applyBorder="1" applyAlignment="1">
      <alignment horizontal="centerContinuous"/>
    </xf>
    <xf numFmtId="164" fontId="8" fillId="0" borderId="2" xfId="0" applyFont="1" applyBorder="1" applyAlignment="1" applyProtection="1">
      <alignment horizontal="centerContinuous"/>
      <protection/>
    </xf>
    <xf numFmtId="164" fontId="8" fillId="0" borderId="3" xfId="0" applyFont="1" applyBorder="1" applyAlignment="1">
      <alignment horizontal="centerContinuous"/>
    </xf>
    <xf numFmtId="164" fontId="8" fillId="0" borderId="4" xfId="0" applyFont="1" applyBorder="1" applyAlignment="1" applyProtection="1">
      <alignment horizontal="center"/>
      <protection/>
    </xf>
    <xf numFmtId="164" fontId="8" fillId="0" borderId="2" xfId="0" applyFont="1" applyBorder="1" applyAlignment="1" applyProtection="1">
      <alignment horizontal="center"/>
      <protection/>
    </xf>
    <xf numFmtId="3" fontId="8" fillId="0" borderId="5" xfId="0" applyNumberFormat="1" applyFont="1" applyBorder="1" applyAlignment="1" applyProtection="1">
      <alignment/>
      <protection/>
    </xf>
    <xf numFmtId="169" fontId="8" fillId="0" borderId="0" xfId="0" applyNumberFormat="1" applyFont="1" applyBorder="1" applyAlignment="1" applyProtection="1">
      <alignment/>
      <protection/>
    </xf>
    <xf numFmtId="0" fontId="8" fillId="0" borderId="5" xfId="0" applyNumberFormat="1" applyFont="1" applyBorder="1" applyAlignment="1" applyProtection="1">
      <alignment horizontal="center"/>
      <protection/>
    </xf>
    <xf numFmtId="3" fontId="8" fillId="0" borderId="6" xfId="0" applyNumberFormat="1" applyFont="1" applyFill="1" applyBorder="1" applyAlignment="1" applyProtection="1">
      <alignment/>
      <protection/>
    </xf>
    <xf numFmtId="169" fontId="8" fillId="0" borderId="6" xfId="0" applyNumberFormat="1" applyFont="1" applyFill="1" applyBorder="1" applyAlignment="1" applyProtection="1">
      <alignment/>
      <protection/>
    </xf>
    <xf numFmtId="3" fontId="8" fillId="0" borderId="6" xfId="0" applyNumberFormat="1" applyFont="1" applyBorder="1" applyAlignment="1" applyProtection="1">
      <alignment/>
      <protection/>
    </xf>
    <xf numFmtId="169" fontId="8" fillId="0" borderId="6" xfId="0" applyNumberFormat="1" applyFont="1" applyBorder="1" applyAlignment="1" applyProtection="1">
      <alignment/>
      <protection/>
    </xf>
    <xf numFmtId="0" fontId="8" fillId="0" borderId="5" xfId="0" applyNumberFormat="1" applyFont="1" applyBorder="1" applyAlignment="1" applyProtection="1" quotePrefix="1">
      <alignment horizontal="center"/>
      <protection/>
    </xf>
    <xf numFmtId="3" fontId="8" fillId="0" borderId="5" xfId="0" applyNumberFormat="1" applyFont="1" applyBorder="1" applyAlignment="1" applyProtection="1">
      <alignment/>
      <protection/>
    </xf>
    <xf numFmtId="3" fontId="8" fillId="0" borderId="7" xfId="0" applyNumberFormat="1" applyFont="1" applyBorder="1" applyAlignment="1" applyProtection="1">
      <alignment/>
      <protection/>
    </xf>
    <xf numFmtId="169" fontId="8" fillId="0" borderId="7" xfId="0" applyNumberFormat="1" applyFont="1" applyBorder="1" applyAlignment="1" applyProtection="1">
      <alignment/>
      <protection/>
    </xf>
    <xf numFmtId="0" fontId="8" fillId="0" borderId="7" xfId="0" applyNumberFormat="1" applyFont="1" applyBorder="1" applyAlignment="1" applyProtection="1" quotePrefix="1">
      <alignment horizontal="center"/>
      <protection/>
    </xf>
    <xf numFmtId="165" fontId="8" fillId="0" borderId="0" xfId="0" applyNumberFormat="1" applyFont="1" applyAlignment="1" applyProtection="1">
      <alignment/>
      <protection/>
    </xf>
    <xf numFmtId="164" fontId="8" fillId="0" borderId="8" xfId="0" applyFont="1" applyBorder="1" applyAlignment="1" applyProtection="1">
      <alignment horizontal="center"/>
      <protection/>
    </xf>
    <xf numFmtId="164" fontId="8" fillId="0" borderId="5" xfId="0" applyFont="1" applyBorder="1" applyAlignment="1" applyProtection="1">
      <alignment horizontal="center"/>
      <protection/>
    </xf>
    <xf numFmtId="164" fontId="8" fillId="0" borderId="5" xfId="0" applyFont="1" applyBorder="1" applyAlignment="1" applyProtection="1" quotePrefix="1">
      <alignment horizontal="center"/>
      <protection/>
    </xf>
    <xf numFmtId="3" fontId="8" fillId="0" borderId="6" xfId="0" applyNumberFormat="1" applyFont="1" applyBorder="1" applyAlignment="1">
      <alignment/>
    </xf>
    <xf numFmtId="169" fontId="8" fillId="0" borderId="6" xfId="0" applyNumberFormat="1" applyFont="1" applyBorder="1" applyAlignment="1">
      <alignment/>
    </xf>
    <xf numFmtId="169" fontId="8" fillId="0" borderId="5" xfId="0" applyNumberFormat="1" applyFont="1" applyBorder="1" applyAlignment="1">
      <alignment/>
    </xf>
    <xf numFmtId="164" fontId="8" fillId="0" borderId="7" xfId="0" applyFont="1" applyBorder="1" applyAlignment="1" applyProtection="1" quotePrefix="1">
      <alignment horizontal="center"/>
      <protection/>
    </xf>
    <xf numFmtId="3" fontId="8" fillId="0" borderId="7" xfId="0" applyNumberFormat="1" applyFont="1" applyBorder="1" applyAlignment="1">
      <alignment/>
    </xf>
    <xf numFmtId="169" fontId="8" fillId="0" borderId="7" xfId="0" applyNumberFormat="1" applyFont="1" applyBorder="1" applyAlignment="1">
      <alignment/>
    </xf>
    <xf numFmtId="164" fontId="8" fillId="0" borderId="9" xfId="0" applyFont="1" applyBorder="1" applyAlignment="1" applyProtection="1">
      <alignment horizontal="center"/>
      <protection/>
    </xf>
    <xf numFmtId="164" fontId="8" fillId="0" borderId="1" xfId="0" applyFont="1" applyBorder="1" applyAlignment="1" applyProtection="1">
      <alignment horizontal="centerContinuous" vertical="center"/>
      <protection/>
    </xf>
    <xf numFmtId="164" fontId="8" fillId="0" borderId="3" xfId="0" applyFont="1" applyBorder="1" applyAlignment="1">
      <alignment horizontal="centerContinuous" vertical="center"/>
    </xf>
    <xf numFmtId="164" fontId="8" fillId="0" borderId="2" xfId="0" applyFont="1" applyBorder="1" applyAlignment="1" applyProtection="1">
      <alignment horizontal="centerContinuous" vertical="center"/>
      <protection/>
    </xf>
    <xf numFmtId="164" fontId="8" fillId="0" borderId="8" xfId="0" applyFont="1" applyBorder="1" applyAlignment="1" applyProtection="1">
      <alignment horizontal="center" vertical="center"/>
      <protection/>
    </xf>
    <xf numFmtId="164" fontId="8" fillId="0" borderId="7" xfId="0" applyFont="1" applyBorder="1" applyAlignment="1" applyProtection="1">
      <alignment horizontal="left" vertical="center"/>
      <protection/>
    </xf>
    <xf numFmtId="164" fontId="8" fillId="0" borderId="5" xfId="0" applyFont="1" applyBorder="1" applyAlignment="1">
      <alignment/>
    </xf>
    <xf numFmtId="164" fontId="8" fillId="0" borderId="5" xfId="0" applyFont="1" applyBorder="1" applyAlignment="1" applyProtection="1">
      <alignment horizontal="left"/>
      <protection/>
    </xf>
    <xf numFmtId="3" fontId="8" fillId="0" borderId="5" xfId="0" applyNumberFormat="1" applyFont="1" applyBorder="1" applyAlignment="1">
      <alignment/>
    </xf>
    <xf numFmtId="164" fontId="10" fillId="0" borderId="5" xfId="0" applyFont="1" applyBorder="1" applyAlignment="1">
      <alignment/>
    </xf>
    <xf numFmtId="164" fontId="8" fillId="0" borderId="10" xfId="0" applyFont="1" applyBorder="1" applyAlignment="1" applyProtection="1">
      <alignment horizontal="left"/>
      <protection/>
    </xf>
    <xf numFmtId="164" fontId="8" fillId="0" borderId="7" xfId="0" applyFont="1" applyBorder="1" applyAlignment="1" applyProtection="1">
      <alignment horizontal="left"/>
      <protection/>
    </xf>
    <xf numFmtId="164" fontId="8" fillId="0" borderId="11" xfId="0" applyFont="1" applyBorder="1" applyAlignment="1" applyProtection="1">
      <alignment horizontal="centerContinuous" vertical="center"/>
      <protection/>
    </xf>
    <xf numFmtId="164" fontId="8" fillId="0" borderId="12" xfId="0" applyFont="1" applyBorder="1" applyAlignment="1">
      <alignment horizontal="centerContinuous"/>
    </xf>
    <xf numFmtId="164" fontId="8" fillId="0" borderId="9" xfId="0" applyFont="1" applyBorder="1" applyAlignment="1">
      <alignment horizontal="centerContinuous"/>
    </xf>
    <xf numFmtId="164" fontId="8" fillId="0" borderId="4" xfId="0" applyFont="1" applyBorder="1" applyAlignment="1" applyProtection="1">
      <alignment horizontal="center" vertical="center" wrapText="1"/>
      <protection/>
    </xf>
    <xf numFmtId="164" fontId="8" fillId="0" borderId="3" xfId="0" applyFont="1" applyBorder="1" applyAlignment="1" applyProtection="1">
      <alignment horizontal="center" vertical="center" wrapText="1"/>
      <protection/>
    </xf>
    <xf numFmtId="164" fontId="8" fillId="0" borderId="5" xfId="0" applyFont="1" applyFill="1" applyBorder="1" applyAlignment="1" applyProtection="1">
      <alignment vertical="center"/>
      <protection/>
    </xf>
    <xf numFmtId="3" fontId="8" fillId="0" borderId="5" xfId="0" applyNumberFormat="1" applyFont="1" applyBorder="1" applyAlignment="1" applyProtection="1">
      <alignment vertical="center"/>
      <protection/>
    </xf>
    <xf numFmtId="3" fontId="8" fillId="0" borderId="6" xfId="0" applyNumberFormat="1" applyFont="1" applyBorder="1" applyAlignment="1" applyProtection="1">
      <alignment vertical="center"/>
      <protection/>
    </xf>
    <xf numFmtId="164" fontId="8" fillId="0" borderId="5" xfId="0" applyFont="1" applyFill="1" applyBorder="1" applyAlignment="1" applyProtection="1">
      <alignment vertical="center" wrapText="1"/>
      <protection/>
    </xf>
    <xf numFmtId="3" fontId="8" fillId="0" borderId="5" xfId="0" applyNumberFormat="1" applyFont="1" applyBorder="1" applyAlignment="1">
      <alignment vertical="center"/>
    </xf>
    <xf numFmtId="3" fontId="8" fillId="0" borderId="5" xfId="0" applyNumberFormat="1" applyFont="1" applyBorder="1" applyAlignment="1" applyProtection="1" quotePrefix="1">
      <alignment horizontal="right" vertical="center"/>
      <protection/>
    </xf>
    <xf numFmtId="164" fontId="8" fillId="0" borderId="5" xfId="0" applyFont="1" applyBorder="1" applyAlignment="1" applyProtection="1">
      <alignment vertical="center"/>
      <protection/>
    </xf>
    <xf numFmtId="3" fontId="8" fillId="0" borderId="5" xfId="0" applyNumberFormat="1" applyFont="1" applyBorder="1" applyAlignment="1" applyProtection="1">
      <alignment horizontal="right" vertical="center"/>
      <protection/>
    </xf>
    <xf numFmtId="164" fontId="8" fillId="0" borderId="4" xfId="0" applyFont="1" applyBorder="1" applyAlignment="1" applyProtection="1">
      <alignment vertical="center"/>
      <protection/>
    </xf>
    <xf numFmtId="3" fontId="8" fillId="0" borderId="4" xfId="0" applyNumberFormat="1" applyFont="1" applyBorder="1" applyAlignment="1" applyProtection="1">
      <alignment vertical="center"/>
      <protection/>
    </xf>
    <xf numFmtId="3" fontId="8" fillId="0" borderId="3" xfId="0" applyNumberFormat="1" applyFont="1" applyBorder="1" applyAlignment="1" applyProtection="1">
      <alignment vertical="center"/>
      <protection/>
    </xf>
    <xf numFmtId="164" fontId="8" fillId="0" borderId="10" xfId="0" applyFont="1" applyBorder="1" applyAlignment="1">
      <alignment/>
    </xf>
    <xf numFmtId="164" fontId="8" fillId="0" borderId="12" xfId="0" applyFont="1" applyBorder="1" applyAlignment="1" applyProtection="1">
      <alignment horizontal="centerContinuous" vertical="center"/>
      <protection/>
    </xf>
    <xf numFmtId="164" fontId="8" fillId="0" borderId="7" xfId="0" applyFont="1" applyBorder="1" applyAlignment="1">
      <alignment/>
    </xf>
    <xf numFmtId="169" fontId="8" fillId="0" borderId="4" xfId="0" applyNumberFormat="1" applyFont="1" applyBorder="1" applyAlignment="1" applyProtection="1">
      <alignment vertical="center"/>
      <protection/>
    </xf>
    <xf numFmtId="164" fontId="8" fillId="0" borderId="0" xfId="0" applyFont="1" applyAlignment="1">
      <alignment horizontal="center"/>
    </xf>
    <xf numFmtId="169" fontId="8" fillId="0" borderId="5" xfId="0" applyNumberFormat="1" applyFont="1" applyBorder="1" applyAlignment="1" applyProtection="1">
      <alignment/>
      <protection/>
    </xf>
    <xf numFmtId="169" fontId="8" fillId="0" borderId="7" xfId="0" applyNumberFormat="1" applyFont="1" applyBorder="1" applyAlignment="1" applyProtection="1" quotePrefix="1">
      <alignment horizontal="right"/>
      <protection/>
    </xf>
    <xf numFmtId="37" fontId="8" fillId="0" borderId="0" xfId="0" applyNumberFormat="1" applyFont="1" applyAlignment="1">
      <alignment/>
    </xf>
    <xf numFmtId="37" fontId="8" fillId="0" borderId="0" xfId="0" applyNumberFormat="1" applyFont="1" applyBorder="1" applyAlignment="1" applyProtection="1">
      <alignment vertical="center"/>
      <protection/>
    </xf>
    <xf numFmtId="3" fontId="8" fillId="0" borderId="7" xfId="0" applyNumberFormat="1" applyFont="1" applyBorder="1" applyAlignment="1" applyProtection="1" quotePrefix="1">
      <alignment horizontal="right"/>
      <protection/>
    </xf>
    <xf numFmtId="3" fontId="8" fillId="0" borderId="5" xfId="0" applyNumberFormat="1" applyFont="1" applyBorder="1" applyAlignment="1" applyProtection="1" quotePrefix="1">
      <alignment horizontal="right"/>
      <protection/>
    </xf>
    <xf numFmtId="169" fontId="8" fillId="0" borderId="5" xfId="0" applyNumberFormat="1" applyFont="1" applyBorder="1" applyAlignment="1" applyProtection="1" quotePrefix="1">
      <alignment horizontal="right"/>
      <protection/>
    </xf>
    <xf numFmtId="164" fontId="8" fillId="0" borderId="0" xfId="0" applyFont="1" applyAlignment="1">
      <alignment wrapText="1"/>
    </xf>
    <xf numFmtId="164" fontId="8" fillId="0" borderId="2" xfId="0" applyFont="1" applyBorder="1" applyAlignment="1">
      <alignment horizontal="centerContinuous" vertical="center"/>
    </xf>
    <xf numFmtId="164" fontId="8" fillId="0" borderId="6" xfId="0" applyFont="1" applyBorder="1" applyAlignment="1" applyProtection="1">
      <alignment horizontal="center" vertical="center" wrapText="1"/>
      <protection/>
    </xf>
    <xf numFmtId="164" fontId="8" fillId="0" borderId="0" xfId="0" applyFont="1" applyAlignment="1">
      <alignment vertical="center"/>
    </xf>
    <xf numFmtId="37" fontId="8" fillId="0" borderId="3" xfId="0" applyNumberFormat="1" applyFont="1" applyBorder="1" applyAlignment="1" applyProtection="1">
      <alignment vertical="center"/>
      <protection/>
    </xf>
    <xf numFmtId="166" fontId="8" fillId="0" borderId="3" xfId="0" applyNumberFormat="1" applyFont="1" applyBorder="1" applyAlignment="1" applyProtection="1">
      <alignment vertical="center"/>
      <protection/>
    </xf>
    <xf numFmtId="37" fontId="8" fillId="0" borderId="6" xfId="0" applyNumberFormat="1" applyFont="1" applyBorder="1" applyAlignment="1" applyProtection="1">
      <alignment vertical="center"/>
      <protection/>
    </xf>
    <xf numFmtId="166" fontId="8" fillId="0" borderId="5" xfId="0" applyNumberFormat="1" applyFont="1" applyBorder="1" applyAlignment="1" applyProtection="1">
      <alignment vertical="center"/>
      <protection/>
    </xf>
    <xf numFmtId="164" fontId="8" fillId="0" borderId="7" xfId="0" applyFont="1" applyBorder="1" applyAlignment="1" applyProtection="1">
      <alignment vertical="center"/>
      <protection/>
    </xf>
    <xf numFmtId="37" fontId="8" fillId="0" borderId="7" xfId="0" applyNumberFormat="1" applyFont="1" applyBorder="1" applyAlignment="1" applyProtection="1">
      <alignment vertical="center"/>
      <protection/>
    </xf>
    <xf numFmtId="37" fontId="8" fillId="0" borderId="8" xfId="0" applyNumberFormat="1" applyFont="1" applyBorder="1" applyAlignment="1" applyProtection="1">
      <alignment vertical="center"/>
      <protection/>
    </xf>
    <xf numFmtId="166" fontId="8" fillId="0" borderId="7" xfId="0" applyNumberFormat="1" applyFont="1" applyBorder="1" applyAlignment="1" applyProtection="1">
      <alignment vertical="center"/>
      <protection/>
    </xf>
    <xf numFmtId="164" fontId="8" fillId="0" borderId="13" xfId="0" applyFont="1" applyBorder="1" applyAlignment="1" applyProtection="1">
      <alignment horizontal="left"/>
      <protection/>
    </xf>
    <xf numFmtId="37" fontId="8" fillId="0" borderId="6" xfId="0" applyNumberFormat="1" applyFont="1" applyBorder="1" applyAlignment="1" applyProtection="1">
      <alignment/>
      <protection/>
    </xf>
    <xf numFmtId="37" fontId="8" fillId="0" borderId="14" xfId="0" applyNumberFormat="1" applyFont="1" applyBorder="1" applyAlignment="1" applyProtection="1">
      <alignment/>
      <protection/>
    </xf>
    <xf numFmtId="166" fontId="8" fillId="0" borderId="15" xfId="0" applyNumberFormat="1" applyFont="1" applyBorder="1" applyAlignment="1" applyProtection="1">
      <alignment/>
      <protection/>
    </xf>
    <xf numFmtId="37" fontId="8" fillId="0" borderId="14" xfId="0" applyNumberFormat="1" applyFont="1" applyBorder="1" applyAlignment="1" applyProtection="1" quotePrefix="1">
      <alignment horizontal="right"/>
      <protection/>
    </xf>
    <xf numFmtId="166" fontId="8" fillId="0" borderId="16" xfId="0" applyNumberFormat="1" applyFont="1" applyBorder="1" applyAlignment="1" applyProtection="1" quotePrefix="1">
      <alignment horizontal="right"/>
      <protection/>
    </xf>
    <xf numFmtId="164" fontId="8" fillId="0" borderId="0" xfId="0" applyFont="1" applyAlignment="1" applyProtection="1">
      <alignment horizontal="left"/>
      <protection/>
    </xf>
    <xf numFmtId="164" fontId="8" fillId="0" borderId="0" xfId="0" applyFont="1" applyAlignment="1" applyProtection="1">
      <alignment horizontal="center"/>
      <protection/>
    </xf>
    <xf numFmtId="164" fontId="8" fillId="0" borderId="0" xfId="0" applyFont="1" applyBorder="1" applyAlignment="1">
      <alignment/>
    </xf>
    <xf numFmtId="164" fontId="8" fillId="0" borderId="0" xfId="0" applyFont="1" applyAlignment="1" applyProtection="1">
      <alignment/>
      <protection/>
    </xf>
    <xf numFmtId="37" fontId="8" fillId="0" borderId="0" xfId="0" applyNumberFormat="1" applyFont="1" applyAlignment="1" applyProtection="1">
      <alignment/>
      <protection/>
    </xf>
    <xf numFmtId="164" fontId="11" fillId="0" borderId="0" xfId="0" applyFont="1" applyBorder="1" applyAlignment="1">
      <alignment/>
    </xf>
    <xf numFmtId="164" fontId="11" fillId="0" borderId="0" xfId="0" applyFont="1" applyAlignment="1">
      <alignment/>
    </xf>
    <xf numFmtId="164" fontId="8" fillId="0" borderId="4" xfId="0" applyFont="1" applyBorder="1" applyAlignment="1" applyProtection="1">
      <alignment horizontal="center" vertical="center"/>
      <protection/>
    </xf>
    <xf numFmtId="164" fontId="8" fillId="0" borderId="7" xfId="0" applyFont="1" applyBorder="1" applyAlignment="1" applyProtection="1">
      <alignment horizontal="center"/>
      <protection/>
    </xf>
    <xf numFmtId="167" fontId="8" fillId="0" borderId="15" xfId="0" applyNumberFormat="1" applyFont="1" applyBorder="1" applyAlignment="1" applyProtection="1">
      <alignment/>
      <protection/>
    </xf>
    <xf numFmtId="166" fontId="8" fillId="0" borderId="5" xfId="0" applyNumberFormat="1" applyFont="1" applyBorder="1" applyAlignment="1" applyProtection="1">
      <alignment/>
      <protection/>
    </xf>
    <xf numFmtId="164" fontId="13" fillId="0" borderId="0" xfId="0" applyFont="1" applyAlignment="1" applyProtection="1" quotePrefix="1">
      <alignment horizontal="left"/>
      <protection/>
    </xf>
    <xf numFmtId="37" fontId="8" fillId="0" borderId="0" xfId="0" applyNumberFormat="1" applyFont="1" applyBorder="1" applyAlignment="1">
      <alignment/>
    </xf>
    <xf numFmtId="166" fontId="8" fillId="0" borderId="0" xfId="0" applyNumberFormat="1" applyFont="1" applyAlignment="1" applyProtection="1">
      <alignment/>
      <protection/>
    </xf>
    <xf numFmtId="170" fontId="8" fillId="0" borderId="0" xfId="0" applyNumberFormat="1" applyFont="1" applyAlignment="1" applyProtection="1">
      <alignment/>
      <protection/>
    </xf>
    <xf numFmtId="164" fontId="8" fillId="0" borderId="0" xfId="0" applyFont="1" applyAlignment="1" applyProtection="1">
      <alignment horizontal="right"/>
      <protection/>
    </xf>
    <xf numFmtId="164" fontId="8" fillId="0" borderId="4" xfId="0" applyFont="1" applyBorder="1" applyAlignment="1" applyProtection="1">
      <alignment horizontal="centerContinuous" vertical="center"/>
      <protection/>
    </xf>
    <xf numFmtId="164" fontId="8" fillId="0" borderId="4" xfId="0" applyFont="1" applyBorder="1" applyAlignment="1">
      <alignment horizontal="centerContinuous" vertical="center"/>
    </xf>
    <xf numFmtId="164" fontId="8" fillId="0" borderId="7" xfId="0" applyFont="1" applyBorder="1" applyAlignment="1" applyProtection="1">
      <alignment horizontal="center" vertical="center"/>
      <protection/>
    </xf>
    <xf numFmtId="164" fontId="8" fillId="0" borderId="5" xfId="0" applyFont="1" applyBorder="1" applyAlignment="1" applyProtection="1">
      <alignment vertical="center" wrapText="1"/>
      <protection/>
    </xf>
    <xf numFmtId="167" fontId="8" fillId="0" borderId="5" xfId="0" applyNumberFormat="1" applyFont="1" applyBorder="1" applyAlignment="1" applyProtection="1">
      <alignment vertical="center"/>
      <protection/>
    </xf>
    <xf numFmtId="169" fontId="8" fillId="0" borderId="5" xfId="0" applyNumberFormat="1" applyFont="1" applyBorder="1" applyAlignment="1" applyProtection="1">
      <alignment vertical="center"/>
      <protection/>
    </xf>
    <xf numFmtId="164" fontId="8" fillId="0" borderId="5" xfId="0" applyFont="1" applyBorder="1" applyAlignment="1">
      <alignment vertical="center"/>
    </xf>
    <xf numFmtId="164" fontId="8" fillId="0" borderId="5" xfId="0" applyFont="1" applyBorder="1" applyAlignment="1" applyProtection="1">
      <alignment/>
      <protection/>
    </xf>
    <xf numFmtId="164" fontId="8" fillId="0" borderId="4" xfId="0" applyFont="1" applyBorder="1" applyAlignment="1" applyProtection="1">
      <alignment horizontal="left" vertical="center"/>
      <protection/>
    </xf>
    <xf numFmtId="37" fontId="8" fillId="0" borderId="4" xfId="0" applyNumberFormat="1" applyFont="1" applyBorder="1" applyAlignment="1" applyProtection="1">
      <alignment vertical="center"/>
      <protection/>
    </xf>
    <xf numFmtId="167" fontId="8" fillId="0" borderId="4" xfId="0" applyNumberFormat="1" applyFont="1" applyBorder="1" applyAlignment="1" applyProtection="1">
      <alignment vertical="center"/>
      <protection/>
    </xf>
    <xf numFmtId="166" fontId="8" fillId="0" borderId="4" xfId="0" applyNumberFormat="1" applyFont="1" applyBorder="1" applyAlignment="1" applyProtection="1">
      <alignment vertical="center"/>
      <protection/>
    </xf>
    <xf numFmtId="164" fontId="8" fillId="0" borderId="6" xfId="0" applyFont="1" applyBorder="1" applyAlignment="1" applyProtection="1">
      <alignment/>
      <protection/>
    </xf>
    <xf numFmtId="164" fontId="8" fillId="0" borderId="6" xfId="0" applyFont="1" applyBorder="1" applyAlignment="1">
      <alignment/>
    </xf>
    <xf numFmtId="164" fontId="8" fillId="0" borderId="8" xfId="0" applyFont="1" applyBorder="1" applyAlignment="1" applyProtection="1">
      <alignment/>
      <protection/>
    </xf>
    <xf numFmtId="164" fontId="8" fillId="0" borderId="7" xfId="0" applyFont="1" applyBorder="1" applyAlignment="1">
      <alignment horizontal="center" vertical="center" wrapText="1"/>
    </xf>
    <xf numFmtId="164" fontId="8" fillId="0" borderId="8" xfId="0" applyFont="1" applyBorder="1" applyAlignment="1" applyProtection="1">
      <alignment horizontal="center" vertical="center" wrapText="1"/>
      <protection/>
    </xf>
    <xf numFmtId="164" fontId="9" fillId="0" borderId="0" xfId="0" applyFont="1" applyAlignment="1" applyProtection="1">
      <alignment horizontal="centerContinuous" vertical="center"/>
      <protection/>
    </xf>
    <xf numFmtId="164" fontId="8" fillId="0" borderId="0" xfId="0" applyFont="1" applyAlignment="1">
      <alignment horizontal="centerContinuous" vertical="center"/>
    </xf>
    <xf numFmtId="164" fontId="8" fillId="0" borderId="5" xfId="0" applyFont="1" applyBorder="1" applyAlignment="1" applyProtection="1">
      <alignment horizontal="center" vertical="center"/>
      <protection/>
    </xf>
    <xf numFmtId="164" fontId="8" fillId="0" borderId="0" xfId="0" applyFont="1" applyAlignment="1">
      <alignment horizontal="right"/>
    </xf>
    <xf numFmtId="166" fontId="8" fillId="0" borderId="8" xfId="0" applyNumberFormat="1" applyFont="1" applyBorder="1" applyAlignment="1" applyProtection="1">
      <alignment vertical="center"/>
      <protection/>
    </xf>
    <xf numFmtId="166" fontId="8" fillId="0" borderId="6" xfId="0" applyNumberFormat="1" applyFont="1" applyBorder="1" applyAlignment="1" applyProtection="1">
      <alignment vertical="center"/>
      <protection/>
    </xf>
    <xf numFmtId="37" fontId="8" fillId="0" borderId="6" xfId="0" applyNumberFormat="1" applyFont="1" applyBorder="1" applyAlignment="1" applyProtection="1" quotePrefix="1">
      <alignment horizontal="right" vertical="center"/>
      <protection/>
    </xf>
    <xf numFmtId="37" fontId="8" fillId="0" borderId="8" xfId="0" applyNumberFormat="1" applyFont="1" applyBorder="1" applyAlignment="1" applyProtection="1" quotePrefix="1">
      <alignment horizontal="right" vertical="center"/>
      <protection/>
    </xf>
    <xf numFmtId="37" fontId="8" fillId="0" borderId="10" xfId="0" applyNumberFormat="1" applyFont="1" applyBorder="1" applyAlignment="1" applyProtection="1">
      <alignment vertical="center"/>
      <protection/>
    </xf>
    <xf numFmtId="37" fontId="8" fillId="0" borderId="5" xfId="0" applyNumberFormat="1" applyFont="1" applyBorder="1" applyAlignment="1" applyProtection="1">
      <alignment vertical="center"/>
      <protection/>
    </xf>
    <xf numFmtId="37" fontId="8" fillId="0" borderId="6" xfId="0" applyNumberFormat="1" applyFont="1" applyBorder="1" applyAlignment="1">
      <alignment vertical="center"/>
    </xf>
    <xf numFmtId="37" fontId="8" fillId="0" borderId="5" xfId="0" applyNumberFormat="1" applyFont="1" applyBorder="1" applyAlignment="1" applyProtection="1" quotePrefix="1">
      <alignment horizontal="right" vertical="center"/>
      <protection/>
    </xf>
    <xf numFmtId="37" fontId="8" fillId="0" borderId="0" xfId="0" applyNumberFormat="1" applyFont="1" applyBorder="1" applyAlignment="1" applyProtection="1">
      <alignment/>
      <protection/>
    </xf>
    <xf numFmtId="37" fontId="8" fillId="0" borderId="6" xfId="0" applyNumberFormat="1" applyFont="1" applyBorder="1" applyAlignment="1">
      <alignment/>
    </xf>
    <xf numFmtId="37" fontId="8" fillId="0" borderId="6" xfId="0" applyNumberFormat="1" applyFont="1" applyBorder="1" applyAlignment="1" applyProtection="1" quotePrefix="1">
      <alignment horizontal="right"/>
      <protection/>
    </xf>
    <xf numFmtId="37" fontId="8" fillId="0" borderId="5" xfId="0" applyNumberFormat="1" applyFont="1" applyBorder="1" applyAlignment="1">
      <alignment/>
    </xf>
    <xf numFmtId="37" fontId="8" fillId="0" borderId="8" xfId="0" applyNumberFormat="1" applyFont="1" applyBorder="1" applyAlignment="1" applyProtection="1">
      <alignment/>
      <protection/>
    </xf>
    <xf numFmtId="37" fontId="8" fillId="0" borderId="8" xfId="0" applyNumberFormat="1" applyFont="1" applyBorder="1" applyAlignment="1" applyProtection="1" quotePrefix="1">
      <alignment horizontal="right"/>
      <protection/>
    </xf>
    <xf numFmtId="166" fontId="8" fillId="0" borderId="6" xfId="0" applyNumberFormat="1" applyFont="1" applyBorder="1" applyAlignment="1" applyProtection="1">
      <alignment/>
      <protection/>
    </xf>
    <xf numFmtId="166" fontId="8" fillId="0" borderId="6" xfId="0" applyNumberFormat="1" applyFont="1" applyBorder="1" applyAlignment="1">
      <alignment/>
    </xf>
    <xf numFmtId="166" fontId="8" fillId="0" borderId="6" xfId="0" applyNumberFormat="1" applyFont="1" applyBorder="1" applyAlignment="1" applyProtection="1" quotePrefix="1">
      <alignment horizontal="right"/>
      <protection/>
    </xf>
    <xf numFmtId="37" fontId="8" fillId="0" borderId="9" xfId="0" applyNumberFormat="1" applyFont="1" applyBorder="1" applyAlignment="1" applyProtection="1">
      <alignment/>
      <protection/>
    </xf>
    <xf numFmtId="37" fontId="8" fillId="0" borderId="6" xfId="0" applyNumberFormat="1" applyFont="1" applyBorder="1" applyAlignment="1" applyProtection="1">
      <alignment horizontal="right"/>
      <protection/>
    </xf>
    <xf numFmtId="166" fontId="8" fillId="0" borderId="9" xfId="0" applyNumberFormat="1" applyFont="1" applyBorder="1" applyAlignment="1" applyProtection="1">
      <alignment/>
      <protection/>
    </xf>
    <xf numFmtId="166" fontId="8" fillId="0" borderId="8" xfId="0" applyNumberFormat="1" applyFont="1" applyBorder="1" applyAlignment="1" applyProtection="1">
      <alignment/>
      <protection/>
    </xf>
    <xf numFmtId="166" fontId="8" fillId="0" borderId="7" xfId="0" applyNumberFormat="1" applyFont="1" applyBorder="1" applyAlignment="1" applyProtection="1">
      <alignment/>
      <protection/>
    </xf>
    <xf numFmtId="37" fontId="5" fillId="0" borderId="0" xfId="0" applyNumberFormat="1" applyFont="1" applyAlignment="1">
      <alignment/>
    </xf>
    <xf numFmtId="37" fontId="5" fillId="0" borderId="0" xfId="0" applyNumberFormat="1" applyFont="1" applyAlignment="1" quotePrefix="1">
      <alignment wrapText="1"/>
    </xf>
    <xf numFmtId="37" fontId="5" fillId="0" borderId="0" xfId="0" applyNumberFormat="1" applyFont="1" applyAlignment="1">
      <alignment wrapText="1"/>
    </xf>
    <xf numFmtId="164" fontId="8" fillId="0" borderId="5" xfId="0" applyNumberFormat="1" applyFont="1" applyBorder="1" applyAlignment="1" applyProtection="1">
      <alignment vertical="center"/>
      <protection/>
    </xf>
    <xf numFmtId="166" fontId="8" fillId="0" borderId="7" xfId="0" applyNumberFormat="1" applyFont="1" applyBorder="1" applyAlignment="1" applyProtection="1" quotePrefix="1">
      <alignment horizontal="right"/>
      <protection/>
    </xf>
    <xf numFmtId="37" fontId="8" fillId="0" borderId="9" xfId="0" applyNumberFormat="1" applyFont="1" applyBorder="1" applyAlignment="1" applyProtection="1">
      <alignment vertical="center"/>
      <protection/>
    </xf>
    <xf numFmtId="37" fontId="8" fillId="0" borderId="7" xfId="0" applyNumberFormat="1" applyFont="1" applyBorder="1" applyAlignment="1" applyProtection="1" quotePrefix="1">
      <alignment horizontal="right" vertical="center"/>
      <protection/>
    </xf>
    <xf numFmtId="167" fontId="8" fillId="0" borderId="6" xfId="0" applyNumberFormat="1" applyFont="1" applyBorder="1" applyAlignment="1" applyProtection="1">
      <alignment/>
      <protection/>
    </xf>
    <xf numFmtId="164" fontId="8" fillId="0" borderId="0" xfId="0" applyFont="1" applyAlignment="1">
      <alignment/>
    </xf>
    <xf numFmtId="166" fontId="8" fillId="0" borderId="10" xfId="0" applyNumberFormat="1" applyFont="1" applyBorder="1" applyAlignment="1" applyProtection="1">
      <alignment/>
      <protection/>
    </xf>
    <xf numFmtId="37" fontId="17" fillId="0" borderId="0" xfId="0" applyNumberFormat="1" applyFont="1" applyBorder="1" applyAlignment="1" applyProtection="1">
      <alignment/>
      <protection/>
    </xf>
    <xf numFmtId="164" fontId="8" fillId="0" borderId="0" xfId="0" applyFont="1" applyAlignment="1" applyProtection="1">
      <alignment/>
      <protection/>
    </xf>
    <xf numFmtId="164" fontId="9" fillId="0" borderId="0" xfId="0" applyFont="1" applyAlignment="1" applyProtection="1">
      <alignment/>
      <protection/>
    </xf>
    <xf numFmtId="164" fontId="9" fillId="0" borderId="0" xfId="0" applyFont="1" applyAlignment="1" applyProtection="1">
      <alignment wrapText="1"/>
      <protection/>
    </xf>
    <xf numFmtId="164" fontId="8" fillId="0" borderId="0" xfId="0" applyFont="1" applyBorder="1" applyAlignment="1" applyProtection="1">
      <alignment/>
      <protection/>
    </xf>
    <xf numFmtId="164" fontId="9" fillId="0" borderId="0" xfId="0" applyFont="1" applyAlignment="1" applyProtection="1">
      <alignment vertical="center" wrapText="1"/>
      <protection/>
    </xf>
    <xf numFmtId="37" fontId="8" fillId="0" borderId="0" xfId="0" applyNumberFormat="1" applyFont="1" applyBorder="1" applyAlignment="1">
      <alignment vertical="center"/>
    </xf>
    <xf numFmtId="37" fontId="8" fillId="0" borderId="0" xfId="0" applyNumberFormat="1" applyFont="1" applyBorder="1" applyAlignment="1" applyProtection="1" quotePrefix="1">
      <alignment horizontal="right" vertical="center"/>
      <protection/>
    </xf>
    <xf numFmtId="37" fontId="5" fillId="0" borderId="0" xfId="0" applyNumberFormat="1" applyFont="1" applyBorder="1" applyAlignment="1" applyProtection="1">
      <alignment/>
      <protection/>
    </xf>
    <xf numFmtId="37" fontId="8" fillId="0" borderId="7" xfId="0" applyNumberFormat="1" applyFont="1" applyBorder="1" applyAlignment="1">
      <alignment/>
    </xf>
    <xf numFmtId="166" fontId="8" fillId="0" borderId="10" xfId="0" applyNumberFormat="1" applyFont="1" applyBorder="1" applyAlignment="1" applyProtection="1">
      <alignment vertical="center"/>
      <protection/>
    </xf>
    <xf numFmtId="164" fontId="8" fillId="0" borderId="5" xfId="0" applyFont="1" applyBorder="1" applyAlignment="1" applyProtection="1" quotePrefix="1">
      <alignment horizontal="right" vertical="center"/>
      <protection/>
    </xf>
    <xf numFmtId="3" fontId="8" fillId="0" borderId="5" xfId="0" applyNumberFormat="1" applyFont="1" applyBorder="1" applyAlignment="1" applyProtection="1">
      <alignment horizontal="right"/>
      <protection/>
    </xf>
    <xf numFmtId="169" fontId="8" fillId="0" borderId="5" xfId="0" applyNumberFormat="1" applyFont="1" applyBorder="1" applyAlignment="1" applyProtection="1">
      <alignment horizontal="right"/>
      <protection/>
    </xf>
    <xf numFmtId="164" fontId="8" fillId="0" borderId="5" xfId="0" applyFont="1" applyBorder="1" applyAlignment="1" applyProtection="1">
      <alignment horizontal="left" wrapText="1"/>
      <protection/>
    </xf>
    <xf numFmtId="3" fontId="8" fillId="0" borderId="0" xfId="0" applyNumberFormat="1" applyFont="1" applyBorder="1" applyAlignment="1" applyProtection="1">
      <alignment vertical="center"/>
      <protection/>
    </xf>
    <xf numFmtId="3" fontId="8" fillId="0" borderId="7" xfId="0" applyNumberFormat="1" applyFont="1" applyBorder="1" applyAlignment="1" applyProtection="1">
      <alignment vertical="center"/>
      <protection/>
    </xf>
    <xf numFmtId="3" fontId="8" fillId="0" borderId="10" xfId="0" applyNumberFormat="1" applyFont="1" applyBorder="1" applyAlignment="1" applyProtection="1">
      <alignment vertical="center"/>
      <protection/>
    </xf>
    <xf numFmtId="37" fontId="8" fillId="0" borderId="4" xfId="0" applyNumberFormat="1" applyFont="1" applyBorder="1" applyAlignment="1">
      <alignment vertical="center"/>
    </xf>
    <xf numFmtId="37" fontId="5" fillId="0" borderId="17" xfId="0" applyNumberFormat="1" applyFont="1" applyBorder="1" applyAlignment="1">
      <alignment/>
    </xf>
    <xf numFmtId="3" fontId="8" fillId="0" borderId="9" xfId="0" applyNumberFormat="1" applyFont="1" applyBorder="1" applyAlignment="1" applyProtection="1">
      <alignment vertical="center"/>
      <protection/>
    </xf>
    <xf numFmtId="164" fontId="11" fillId="0" borderId="5" xfId="0" applyFont="1" applyBorder="1" applyAlignment="1">
      <alignment/>
    </xf>
    <xf numFmtId="164" fontId="8" fillId="0" borderId="10" xfId="0" applyFont="1" applyBorder="1" applyAlignment="1" applyProtection="1">
      <alignment horizontal="center" vertical="center"/>
      <protection/>
    </xf>
    <xf numFmtId="164" fontId="8" fillId="0" borderId="7" xfId="0" applyFont="1" applyBorder="1" applyAlignment="1">
      <alignment horizontal="center" vertical="center"/>
    </xf>
    <xf numFmtId="164" fontId="5" fillId="0" borderId="0" xfId="0" applyFont="1" applyAlignment="1">
      <alignment/>
    </xf>
    <xf numFmtId="164" fontId="5" fillId="0" borderId="0" xfId="0" applyFont="1" applyAlignment="1">
      <alignment wrapText="1"/>
    </xf>
    <xf numFmtId="164" fontId="11" fillId="0" borderId="5" xfId="0" applyFont="1" applyBorder="1" applyAlignment="1">
      <alignment horizontal="center" vertical="center"/>
    </xf>
    <xf numFmtId="164" fontId="11" fillId="0" borderId="7" xfId="0" applyFont="1" applyBorder="1" applyAlignment="1">
      <alignment horizontal="center" vertical="center"/>
    </xf>
    <xf numFmtId="164" fontId="8" fillId="0" borderId="11" xfId="0" applyFont="1" applyBorder="1" applyAlignment="1" applyProtection="1">
      <alignment horizontal="center" vertical="center" wrapText="1"/>
      <protection/>
    </xf>
    <xf numFmtId="164" fontId="11" fillId="0" borderId="9" xfId="0" applyFont="1" applyBorder="1" applyAlignment="1">
      <alignment vertical="center" wrapText="1"/>
    </xf>
    <xf numFmtId="164" fontId="11" fillId="0" borderId="18" xfId="0" applyFont="1" applyBorder="1" applyAlignment="1">
      <alignment vertical="center" wrapText="1"/>
    </xf>
    <xf numFmtId="164" fontId="11" fillId="0" borderId="8" xfId="0" applyFont="1" applyBorder="1" applyAlignment="1">
      <alignment vertical="center" wrapText="1"/>
    </xf>
    <xf numFmtId="164" fontId="8" fillId="0" borderId="0" xfId="0" applyFont="1" applyAlignment="1">
      <alignment/>
    </xf>
    <xf numFmtId="164" fontId="11" fillId="0" borderId="0" xfId="0" applyFont="1" applyAlignment="1">
      <alignment/>
    </xf>
    <xf numFmtId="164" fontId="8" fillId="0" borderId="0" xfId="0" applyFont="1" applyAlignment="1">
      <alignment wrapText="1"/>
    </xf>
    <xf numFmtId="164" fontId="11" fillId="0" borderId="0" xfId="0" applyFont="1" applyAlignment="1">
      <alignment wrapText="1"/>
    </xf>
    <xf numFmtId="164" fontId="8" fillId="0" borderId="1" xfId="0" applyFont="1" applyBorder="1" applyAlignment="1" applyProtection="1">
      <alignment horizontal="center" vertical="center"/>
      <protection/>
    </xf>
    <xf numFmtId="164" fontId="8" fillId="0" borderId="3" xfId="0" applyFont="1" applyBorder="1" applyAlignment="1" applyProtection="1">
      <alignment horizontal="center" vertical="center"/>
      <protection/>
    </xf>
    <xf numFmtId="164" fontId="8" fillId="0" borderId="1" xfId="0" applyFont="1" applyBorder="1" applyAlignment="1" applyProtection="1">
      <alignment vertical="center"/>
      <protection/>
    </xf>
    <xf numFmtId="164" fontId="8" fillId="0" borderId="3" xfId="0" applyFont="1" applyBorder="1" applyAlignment="1" applyProtection="1">
      <alignment vertical="center"/>
      <protection/>
    </xf>
    <xf numFmtId="164" fontId="8" fillId="0" borderId="10" xfId="0" applyFont="1" applyBorder="1" applyAlignment="1" applyProtection="1">
      <alignment horizontal="center" vertical="center" wrapText="1"/>
      <protection/>
    </xf>
    <xf numFmtId="164" fontId="11" fillId="0" borderId="7" xfId="0" applyFont="1" applyBorder="1" applyAlignment="1">
      <alignment/>
    </xf>
    <xf numFmtId="164" fontId="9" fillId="0" borderId="0" xfId="0" applyFont="1" applyAlignment="1" applyProtection="1">
      <alignment horizontal="center"/>
      <protection/>
    </xf>
    <xf numFmtId="164" fontId="8" fillId="0" borderId="19" xfId="0" applyFont="1" applyBorder="1" applyAlignment="1" applyProtection="1">
      <alignment horizontal="center"/>
      <protection/>
    </xf>
    <xf numFmtId="164" fontId="8" fillId="0" borderId="0" xfId="0" applyFont="1" applyAlignment="1">
      <alignment vertical="center" wrapText="1"/>
    </xf>
    <xf numFmtId="164" fontId="11" fillId="0" borderId="0" xfId="0" applyFont="1" applyAlignment="1">
      <alignment vertical="center" wrapText="1"/>
    </xf>
    <xf numFmtId="164" fontId="11" fillId="0" borderId="5" xfId="0" applyFont="1" applyBorder="1" applyAlignment="1">
      <alignment vertical="center" wrapText="1"/>
    </xf>
    <xf numFmtId="164" fontId="11" fillId="0" borderId="7" xfId="0" applyFont="1" applyBorder="1" applyAlignment="1">
      <alignment vertical="center" wrapText="1"/>
    </xf>
    <xf numFmtId="164" fontId="11" fillId="0" borderId="5" xfId="0" applyFont="1" applyBorder="1" applyAlignment="1">
      <alignment vertical="center"/>
    </xf>
    <xf numFmtId="164" fontId="11" fillId="0" borderId="7" xfId="0" applyFont="1" applyBorder="1" applyAlignment="1">
      <alignment vertical="center"/>
    </xf>
    <xf numFmtId="164" fontId="11" fillId="0" borderId="7"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0"/>
  <sheetViews>
    <sheetView tabSelected="1" workbookViewId="0" topLeftCell="A1">
      <selection activeCell="B1" sqref="B1"/>
    </sheetView>
  </sheetViews>
  <sheetFormatPr defaultColWidth="9.00390625" defaultRowHeight="12.75"/>
  <cols>
    <col min="1" max="1" width="3.25390625" style="3" customWidth="1"/>
    <col min="2" max="2" width="64.50390625" style="3" customWidth="1"/>
    <col min="3" max="16384" width="9.00390625" style="3" customWidth="1"/>
  </cols>
  <sheetData>
    <row r="1" ht="15.75">
      <c r="A1" s="2"/>
    </row>
    <row r="2" ht="15">
      <c r="B2" s="163" t="s">
        <v>0</v>
      </c>
    </row>
    <row r="3" ht="15.75">
      <c r="B3" s="164" t="s">
        <v>1</v>
      </c>
    </row>
    <row r="4" ht="15">
      <c r="B4" s="163" t="s">
        <v>2</v>
      </c>
    </row>
    <row r="5" ht="15">
      <c r="B5" s="163" t="s">
        <v>167</v>
      </c>
    </row>
    <row r="7" ht="15">
      <c r="B7" s="163" t="s">
        <v>10</v>
      </c>
    </row>
    <row r="8" ht="15.75">
      <c r="B8" s="164" t="s">
        <v>11</v>
      </c>
    </row>
    <row r="9" ht="15">
      <c r="B9" s="163" t="s">
        <v>163</v>
      </c>
    </row>
    <row r="11" ht="15">
      <c r="B11" s="163" t="s">
        <v>15</v>
      </c>
    </row>
    <row r="12" ht="31.5">
      <c r="B12" s="165" t="s">
        <v>139</v>
      </c>
    </row>
    <row r="13" ht="15">
      <c r="B13" s="163" t="s">
        <v>153</v>
      </c>
    </row>
    <row r="15" ht="15">
      <c r="B15" s="163" t="s">
        <v>32</v>
      </c>
    </row>
    <row r="16" ht="15.75">
      <c r="B16" s="164" t="s">
        <v>140</v>
      </c>
    </row>
    <row r="17" ht="15">
      <c r="B17" s="163" t="s">
        <v>153</v>
      </c>
    </row>
    <row r="19" spans="2:10" ht="15">
      <c r="B19" s="163" t="s">
        <v>35</v>
      </c>
      <c r="C19" s="160"/>
      <c r="D19" s="160"/>
      <c r="E19" s="160"/>
      <c r="F19" s="160"/>
      <c r="G19" s="160"/>
      <c r="H19" s="160"/>
      <c r="I19" s="160"/>
      <c r="J19" s="160"/>
    </row>
    <row r="20" spans="2:10" ht="31.5">
      <c r="B20" s="165" t="s">
        <v>141</v>
      </c>
      <c r="C20" s="164"/>
      <c r="D20" s="164"/>
      <c r="E20" s="164"/>
      <c r="F20" s="164"/>
      <c r="G20" s="164"/>
      <c r="H20" s="164"/>
      <c r="I20" s="164"/>
      <c r="J20" s="164"/>
    </row>
    <row r="21" spans="2:10" ht="15">
      <c r="B21" s="166" t="s">
        <v>153</v>
      </c>
      <c r="C21" s="166"/>
      <c r="D21" s="166"/>
      <c r="E21" s="166"/>
      <c r="F21" s="166"/>
      <c r="G21" s="166"/>
      <c r="H21" s="166"/>
      <c r="I21" s="166"/>
      <c r="J21" s="166"/>
    </row>
    <row r="23" spans="2:8" ht="15">
      <c r="B23" s="163" t="s">
        <v>36</v>
      </c>
      <c r="C23" s="160"/>
      <c r="D23" s="160"/>
      <c r="E23" s="160"/>
      <c r="F23" s="160"/>
      <c r="G23" s="160"/>
      <c r="H23" s="160"/>
    </row>
    <row r="24" spans="2:8" ht="31.5">
      <c r="B24" s="165" t="s">
        <v>142</v>
      </c>
      <c r="C24" s="164"/>
      <c r="D24" s="164"/>
      <c r="E24" s="164"/>
      <c r="F24" s="164"/>
      <c r="G24" s="164"/>
      <c r="H24" s="164"/>
    </row>
    <row r="25" spans="2:8" ht="15">
      <c r="B25" s="163" t="s">
        <v>153</v>
      </c>
      <c r="C25" s="160"/>
      <c r="D25" s="160"/>
      <c r="E25" s="160"/>
      <c r="F25" s="160"/>
      <c r="G25" s="160"/>
      <c r="H25" s="160"/>
    </row>
    <row r="27" ht="15">
      <c r="B27" s="163" t="s">
        <v>37</v>
      </c>
    </row>
    <row r="28" ht="31.5">
      <c r="B28" s="167" t="s">
        <v>150</v>
      </c>
    </row>
    <row r="29" ht="15">
      <c r="B29" s="163" t="s">
        <v>153</v>
      </c>
    </row>
    <row r="31" ht="15">
      <c r="B31" s="163" t="s">
        <v>47</v>
      </c>
    </row>
    <row r="32" ht="31.5">
      <c r="B32" s="165" t="s">
        <v>48</v>
      </c>
    </row>
    <row r="33" ht="15">
      <c r="B33" s="163" t="s">
        <v>160</v>
      </c>
    </row>
    <row r="35" ht="15">
      <c r="B35" s="163" t="s">
        <v>54</v>
      </c>
    </row>
    <row r="36" ht="31.5">
      <c r="B36" s="165" t="s">
        <v>55</v>
      </c>
    </row>
    <row r="37" ht="15">
      <c r="B37" s="163" t="s">
        <v>153</v>
      </c>
    </row>
    <row r="39" spans="2:14" ht="15">
      <c r="B39" s="163" t="s">
        <v>62</v>
      </c>
      <c r="C39" s="160"/>
      <c r="D39" s="160"/>
      <c r="E39" s="160"/>
      <c r="F39" s="160"/>
      <c r="G39" s="160"/>
      <c r="H39" s="160"/>
      <c r="I39" s="160"/>
      <c r="J39" s="160"/>
      <c r="K39" s="160"/>
      <c r="L39" s="160"/>
      <c r="M39" s="160"/>
      <c r="N39" s="160"/>
    </row>
    <row r="40" spans="2:14" ht="15.75">
      <c r="B40" s="164" t="s">
        <v>147</v>
      </c>
      <c r="C40" s="164"/>
      <c r="D40" s="164"/>
      <c r="E40" s="164"/>
      <c r="F40" s="164"/>
      <c r="G40" s="164"/>
      <c r="H40" s="164"/>
      <c r="I40" s="164"/>
      <c r="J40" s="164"/>
      <c r="K40" s="164"/>
      <c r="L40" s="164"/>
      <c r="M40" s="164"/>
      <c r="N40" s="164"/>
    </row>
    <row r="41" spans="2:14" ht="15.75">
      <c r="B41" s="164" t="s">
        <v>148</v>
      </c>
      <c r="C41" s="164"/>
      <c r="D41" s="164"/>
      <c r="E41" s="164"/>
      <c r="F41" s="164"/>
      <c r="G41" s="164"/>
      <c r="H41" s="164"/>
      <c r="I41" s="164"/>
      <c r="J41" s="164"/>
      <c r="K41" s="164"/>
      <c r="L41" s="164"/>
      <c r="M41" s="164"/>
      <c r="N41" s="164"/>
    </row>
    <row r="42" spans="2:14" ht="15">
      <c r="B42" s="163" t="s">
        <v>153</v>
      </c>
      <c r="C42" s="160"/>
      <c r="D42" s="160"/>
      <c r="E42" s="160"/>
      <c r="F42" s="160"/>
      <c r="G42" s="160"/>
      <c r="H42" s="160"/>
      <c r="I42" s="160"/>
      <c r="J42" s="160"/>
      <c r="K42" s="160"/>
      <c r="L42" s="160"/>
      <c r="M42" s="160"/>
      <c r="N42" s="160"/>
    </row>
    <row r="44" spans="2:14" ht="15">
      <c r="B44" s="163" t="s">
        <v>63</v>
      </c>
      <c r="C44" s="160"/>
      <c r="D44" s="160"/>
      <c r="E44" s="160"/>
      <c r="F44" s="160"/>
      <c r="G44" s="160"/>
      <c r="H44" s="160"/>
      <c r="I44" s="160"/>
      <c r="J44" s="160"/>
      <c r="K44" s="160"/>
      <c r="L44" s="160"/>
      <c r="M44" s="160"/>
      <c r="N44" s="160"/>
    </row>
    <row r="45" spans="2:14" ht="31.5">
      <c r="B45" s="165" t="s">
        <v>146</v>
      </c>
      <c r="C45" s="164"/>
      <c r="D45" s="164"/>
      <c r="E45" s="164"/>
      <c r="F45" s="164"/>
      <c r="G45" s="164"/>
      <c r="H45" s="164"/>
      <c r="I45" s="164"/>
      <c r="J45" s="164"/>
      <c r="K45" s="164"/>
      <c r="L45" s="164"/>
      <c r="M45" s="164"/>
      <c r="N45" s="164"/>
    </row>
    <row r="46" spans="2:14" ht="15">
      <c r="B46" s="163" t="s">
        <v>153</v>
      </c>
      <c r="C46" s="160"/>
      <c r="D46" s="160"/>
      <c r="E46" s="160"/>
      <c r="F46" s="160"/>
      <c r="G46" s="160"/>
      <c r="H46" s="160"/>
      <c r="I46" s="160"/>
      <c r="J46" s="160"/>
      <c r="K46" s="160"/>
      <c r="L46" s="160"/>
      <c r="M46" s="160"/>
      <c r="N46" s="160"/>
    </row>
    <row r="48" spans="2:14" ht="15">
      <c r="B48" s="163" t="s">
        <v>74</v>
      </c>
      <c r="C48" s="160"/>
      <c r="D48" s="160"/>
      <c r="E48" s="160"/>
      <c r="F48" s="160"/>
      <c r="G48" s="160"/>
      <c r="H48" s="160"/>
      <c r="I48" s="160"/>
      <c r="J48" s="160"/>
      <c r="K48" s="160"/>
      <c r="L48" s="160"/>
      <c r="M48" s="160"/>
      <c r="N48" s="160"/>
    </row>
    <row r="49" spans="2:14" ht="34.5">
      <c r="B49" s="165" t="s">
        <v>145</v>
      </c>
      <c r="C49" s="164"/>
      <c r="D49" s="164"/>
      <c r="E49" s="164"/>
      <c r="F49" s="164"/>
      <c r="G49" s="164"/>
      <c r="H49" s="164"/>
      <c r="I49" s="164"/>
      <c r="J49" s="164"/>
      <c r="K49" s="164"/>
      <c r="L49" s="164"/>
      <c r="M49" s="164"/>
      <c r="N49" s="164"/>
    </row>
    <row r="50" spans="2:14" ht="15">
      <c r="B50" s="163" t="s">
        <v>153</v>
      </c>
      <c r="C50" s="160"/>
      <c r="D50" s="160"/>
      <c r="E50" s="160"/>
      <c r="F50" s="160"/>
      <c r="G50" s="160"/>
      <c r="H50" s="160"/>
      <c r="I50" s="160"/>
      <c r="J50" s="160"/>
      <c r="K50" s="160"/>
      <c r="L50" s="160"/>
      <c r="M50" s="160"/>
      <c r="N50" s="160"/>
    </row>
  </sheetData>
  <printOptions horizontalCentered="1"/>
  <pageMargins left="0.75" right="0.75" top="0.75" bottom="0.75" header="0.5" footer="0.25"/>
  <pageSetup horizontalDpi="600" verticalDpi="600" orientation="portrait" r:id="rId1"/>
  <headerFooter alignWithMargins="0">
    <oddHeader>&amp;C&amp;"Arial,Regular"&amp;12List of Tables for Infant Death Section of Annual Report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J41"/>
  <sheetViews>
    <sheetView workbookViewId="0" topLeftCell="A1">
      <selection activeCell="B41" sqref="B41"/>
    </sheetView>
  </sheetViews>
  <sheetFormatPr defaultColWidth="9.00390625" defaultRowHeight="12.75"/>
  <cols>
    <col min="1" max="1" width="3.875" style="3" customWidth="1"/>
    <col min="2" max="2" width="14.25390625" style="3" customWidth="1"/>
    <col min="3" max="4" width="12.00390625" style="3" customWidth="1"/>
    <col min="5" max="5" width="8.25390625" style="3" customWidth="1"/>
    <col min="6" max="6" width="9.625" style="3" customWidth="1"/>
    <col min="7" max="7" width="8.50390625" style="3" customWidth="1"/>
    <col min="8" max="8" width="9.625" style="3" customWidth="1"/>
    <col min="9" max="9" width="8.00390625" style="3" customWidth="1"/>
    <col min="10" max="10" width="9.625" style="3" customWidth="1"/>
    <col min="11" max="16384" width="9.00390625" style="3" customWidth="1"/>
  </cols>
  <sheetData>
    <row r="1" ht="15.75">
      <c r="A1" s="2" t="s">
        <v>165</v>
      </c>
    </row>
    <row r="2" spans="2:10" ht="15">
      <c r="B2" s="4" t="s">
        <v>54</v>
      </c>
      <c r="C2" s="5"/>
      <c r="D2" s="5"/>
      <c r="E2" s="5"/>
      <c r="F2" s="5"/>
      <c r="G2" s="5"/>
      <c r="H2" s="5"/>
      <c r="I2" s="5"/>
      <c r="J2" s="5"/>
    </row>
    <row r="3" spans="2:10" ht="15.75">
      <c r="B3" s="6" t="s">
        <v>55</v>
      </c>
      <c r="C3" s="5"/>
      <c r="D3" s="5"/>
      <c r="E3" s="5"/>
      <c r="F3" s="5"/>
      <c r="G3" s="5"/>
      <c r="H3" s="5"/>
      <c r="I3" s="5"/>
      <c r="J3" s="5"/>
    </row>
    <row r="4" spans="2:10" ht="15">
      <c r="B4" s="4" t="s">
        <v>153</v>
      </c>
      <c r="C4" s="5"/>
      <c r="D4" s="5"/>
      <c r="E4" s="5"/>
      <c r="F4" s="5"/>
      <c r="G4" s="5"/>
      <c r="H4" s="5"/>
      <c r="I4" s="5"/>
      <c r="J4" s="5"/>
    </row>
    <row r="5" spans="2:10" ht="18.75" customHeight="1">
      <c r="B5" s="202" t="s">
        <v>125</v>
      </c>
      <c r="C5" s="202" t="s">
        <v>86</v>
      </c>
      <c r="D5" s="202" t="s">
        <v>119</v>
      </c>
      <c r="E5" s="36" t="s">
        <v>56</v>
      </c>
      <c r="F5" s="8"/>
      <c r="G5" s="8"/>
      <c r="H5" s="8"/>
      <c r="I5" s="8"/>
      <c r="J5" s="10"/>
    </row>
    <row r="6" spans="2:10" ht="17.25" customHeight="1">
      <c r="B6" s="208"/>
      <c r="C6" s="208"/>
      <c r="D6" s="208"/>
      <c r="E6" s="36" t="s">
        <v>57</v>
      </c>
      <c r="F6" s="37"/>
      <c r="G6" s="38" t="s">
        <v>58</v>
      </c>
      <c r="H6" s="37"/>
      <c r="I6" s="38" t="s">
        <v>109</v>
      </c>
      <c r="J6" s="37"/>
    </row>
    <row r="7" spans="2:10" ht="18" customHeight="1">
      <c r="B7" s="209"/>
      <c r="C7" s="209"/>
      <c r="D7" s="209"/>
      <c r="E7" s="39" t="s">
        <v>23</v>
      </c>
      <c r="F7" s="39" t="s">
        <v>24</v>
      </c>
      <c r="G7" s="39" t="s">
        <v>23</v>
      </c>
      <c r="H7" s="39" t="s">
        <v>24</v>
      </c>
      <c r="I7" s="39" t="s">
        <v>23</v>
      </c>
      <c r="J7" s="39" t="s">
        <v>24</v>
      </c>
    </row>
    <row r="8" spans="2:10" ht="17.25" customHeight="1">
      <c r="B8" s="41"/>
      <c r="C8" s="121" t="s">
        <v>25</v>
      </c>
      <c r="D8" s="88">
        <v>121231</v>
      </c>
      <c r="E8" s="88">
        <v>894</v>
      </c>
      <c r="F8" s="144">
        <v>7.374351444762478</v>
      </c>
      <c r="G8" s="88">
        <v>608</v>
      </c>
      <c r="H8" s="144">
        <v>5.015218879659493</v>
      </c>
      <c r="I8" s="88">
        <v>286</v>
      </c>
      <c r="J8" s="144">
        <v>2.359132565102985</v>
      </c>
    </row>
    <row r="9" spans="2:10" ht="15">
      <c r="B9" s="27" t="s">
        <v>34</v>
      </c>
      <c r="C9" s="121" t="s">
        <v>26</v>
      </c>
      <c r="D9" s="88">
        <v>91509</v>
      </c>
      <c r="E9" s="88">
        <v>496</v>
      </c>
      <c r="F9" s="144">
        <v>5.420231889759477</v>
      </c>
      <c r="G9" s="88">
        <v>341</v>
      </c>
      <c r="H9" s="144">
        <v>3.7264094242096406</v>
      </c>
      <c r="I9" s="88">
        <v>155</v>
      </c>
      <c r="J9" s="144">
        <v>1.6938224655498366</v>
      </c>
    </row>
    <row r="10" spans="2:10" ht="15">
      <c r="B10" s="41"/>
      <c r="C10" s="121" t="s">
        <v>27</v>
      </c>
      <c r="D10" s="88">
        <v>22695</v>
      </c>
      <c r="E10" s="88">
        <v>332</v>
      </c>
      <c r="F10" s="144">
        <v>14.628772857457589</v>
      </c>
      <c r="G10" s="88">
        <v>219</v>
      </c>
      <c r="H10" s="144">
        <v>9.649702577660277</v>
      </c>
      <c r="I10" s="88">
        <v>113</v>
      </c>
      <c r="J10" s="144">
        <v>4.9790702797973125</v>
      </c>
    </row>
    <row r="11" spans="2:10" ht="15">
      <c r="B11" s="41"/>
      <c r="C11" s="121" t="s">
        <v>59</v>
      </c>
      <c r="D11" s="88">
        <v>6691</v>
      </c>
      <c r="E11" s="88">
        <v>61</v>
      </c>
      <c r="F11" s="144">
        <v>9.116723957554925</v>
      </c>
      <c r="G11" s="88">
        <v>44</v>
      </c>
      <c r="H11" s="144">
        <v>6.575997608728143</v>
      </c>
      <c r="I11" s="88">
        <v>17</v>
      </c>
      <c r="J11" s="144">
        <v>2.5407263488267824</v>
      </c>
    </row>
    <row r="12" spans="2:10" ht="15">
      <c r="B12" s="41"/>
      <c r="C12" s="122"/>
      <c r="D12" s="139"/>
      <c r="E12" s="139"/>
      <c r="F12" s="145"/>
      <c r="G12" s="139"/>
      <c r="H12" s="145"/>
      <c r="I12" s="139"/>
      <c r="J12" s="145"/>
    </row>
    <row r="13" spans="2:10" ht="15">
      <c r="B13" s="41"/>
      <c r="C13" s="121" t="s">
        <v>25</v>
      </c>
      <c r="D13" s="88">
        <v>828</v>
      </c>
      <c r="E13" s="88">
        <v>428</v>
      </c>
      <c r="F13" s="144">
        <v>516.9082125603865</v>
      </c>
      <c r="G13" s="88">
        <v>393</v>
      </c>
      <c r="H13" s="144">
        <v>474.6376811594203</v>
      </c>
      <c r="I13" s="88">
        <v>35</v>
      </c>
      <c r="J13" s="144">
        <v>42.270531400966185</v>
      </c>
    </row>
    <row r="14" spans="2:10" ht="15">
      <c r="B14" s="27" t="s">
        <v>110</v>
      </c>
      <c r="C14" s="121" t="s">
        <v>26</v>
      </c>
      <c r="D14" s="88">
        <v>475</v>
      </c>
      <c r="E14" s="88">
        <v>208</v>
      </c>
      <c r="F14" s="144">
        <v>437.89473684210526</v>
      </c>
      <c r="G14" s="88">
        <v>198</v>
      </c>
      <c r="H14" s="144">
        <v>416.8421052631579</v>
      </c>
      <c r="I14" s="88">
        <v>10</v>
      </c>
      <c r="J14" s="144">
        <v>21.052631578947366</v>
      </c>
    </row>
    <row r="15" spans="2:10" ht="15">
      <c r="B15" s="27" t="s">
        <v>60</v>
      </c>
      <c r="C15" s="121" t="s">
        <v>27</v>
      </c>
      <c r="D15" s="88">
        <v>308</v>
      </c>
      <c r="E15" s="88">
        <v>184</v>
      </c>
      <c r="F15" s="144">
        <v>597.4025974025974</v>
      </c>
      <c r="G15" s="88">
        <v>160</v>
      </c>
      <c r="H15" s="144">
        <v>519.4805194805194</v>
      </c>
      <c r="I15" s="88">
        <v>24</v>
      </c>
      <c r="J15" s="144">
        <v>77.92207792207792</v>
      </c>
    </row>
    <row r="16" spans="2:10" ht="15">
      <c r="B16" s="41"/>
      <c r="C16" s="121" t="s">
        <v>59</v>
      </c>
      <c r="D16" s="88">
        <v>44</v>
      </c>
      <c r="E16" s="88">
        <v>34</v>
      </c>
      <c r="F16" s="159">
        <v>772.7272727272727</v>
      </c>
      <c r="G16" s="88">
        <v>33</v>
      </c>
      <c r="H16" s="159">
        <v>750</v>
      </c>
      <c r="I16" s="140">
        <v>1</v>
      </c>
      <c r="J16" s="144">
        <v>22.727272727272727</v>
      </c>
    </row>
    <row r="17" spans="2:10" ht="15">
      <c r="B17" s="41"/>
      <c r="C17" s="122"/>
      <c r="D17" s="88"/>
      <c r="E17" s="88"/>
      <c r="F17" s="145"/>
      <c r="G17" s="139"/>
      <c r="H17" s="145"/>
      <c r="I17" s="139"/>
      <c r="J17" s="145"/>
    </row>
    <row r="18" spans="2:10" ht="15">
      <c r="B18" s="41"/>
      <c r="C18" s="121" t="s">
        <v>25</v>
      </c>
      <c r="D18" s="88">
        <v>1363</v>
      </c>
      <c r="E18" s="88">
        <v>98</v>
      </c>
      <c r="F18" s="144">
        <v>71.9002201027146</v>
      </c>
      <c r="G18" s="88">
        <v>59</v>
      </c>
      <c r="H18" s="144">
        <v>43.286867204695525</v>
      </c>
      <c r="I18" s="88">
        <v>39</v>
      </c>
      <c r="J18" s="144">
        <v>28.613352898019073</v>
      </c>
    </row>
    <row r="19" spans="2:10" ht="15">
      <c r="B19" s="27" t="s">
        <v>111</v>
      </c>
      <c r="C19" s="121" t="s">
        <v>26</v>
      </c>
      <c r="D19" s="88">
        <v>860</v>
      </c>
      <c r="E19" s="88">
        <v>59</v>
      </c>
      <c r="F19" s="144">
        <v>68.6046511627907</v>
      </c>
      <c r="G19" s="88">
        <v>38</v>
      </c>
      <c r="H19" s="144">
        <v>44.18604651162791</v>
      </c>
      <c r="I19" s="88">
        <v>21</v>
      </c>
      <c r="J19" s="144">
        <v>24.41860465116279</v>
      </c>
    </row>
    <row r="20" spans="2:10" ht="15">
      <c r="B20" s="27" t="s">
        <v>60</v>
      </c>
      <c r="C20" s="121" t="s">
        <v>27</v>
      </c>
      <c r="D20" s="88">
        <v>444</v>
      </c>
      <c r="E20" s="88">
        <v>33</v>
      </c>
      <c r="F20" s="144">
        <v>74.32432432432432</v>
      </c>
      <c r="G20" s="88">
        <v>17</v>
      </c>
      <c r="H20" s="144">
        <v>38.288288288288285</v>
      </c>
      <c r="I20" s="88">
        <v>16</v>
      </c>
      <c r="J20" s="144">
        <v>36.03603603603604</v>
      </c>
    </row>
    <row r="21" spans="2:10" ht="15">
      <c r="B21" s="41"/>
      <c r="C21" s="121" t="s">
        <v>59</v>
      </c>
      <c r="D21" s="88">
        <v>55</v>
      </c>
      <c r="E21" s="140">
        <v>5</v>
      </c>
      <c r="F21" s="144">
        <v>90.9090909090909</v>
      </c>
      <c r="G21" s="140">
        <v>3</v>
      </c>
      <c r="H21" s="144">
        <v>54.54545454545454</v>
      </c>
      <c r="I21" s="140">
        <v>2</v>
      </c>
      <c r="J21" s="144">
        <v>36.36363636363636</v>
      </c>
    </row>
    <row r="22" spans="2:10" ht="15">
      <c r="B22" s="41"/>
      <c r="C22" s="122"/>
      <c r="D22" s="141"/>
      <c r="E22" s="88"/>
      <c r="F22" s="145"/>
      <c r="G22" s="139"/>
      <c r="H22" s="145"/>
      <c r="I22" s="139"/>
      <c r="J22" s="145"/>
    </row>
    <row r="23" spans="2:10" ht="15">
      <c r="B23" s="41"/>
      <c r="C23" s="121" t="s">
        <v>25</v>
      </c>
      <c r="D23" s="88">
        <v>8148</v>
      </c>
      <c r="E23" s="88">
        <v>118</v>
      </c>
      <c r="F23" s="144">
        <v>14.48208149239077</v>
      </c>
      <c r="G23" s="88">
        <v>73</v>
      </c>
      <c r="H23" s="144">
        <v>8.95925380461463</v>
      </c>
      <c r="I23" s="88">
        <v>45</v>
      </c>
      <c r="J23" s="144">
        <v>5.522827687776141</v>
      </c>
    </row>
    <row r="24" spans="2:10" ht="15">
      <c r="B24" s="27" t="s">
        <v>112</v>
      </c>
      <c r="C24" s="121" t="s">
        <v>26</v>
      </c>
      <c r="D24" s="88">
        <v>5243</v>
      </c>
      <c r="E24" s="88">
        <v>74</v>
      </c>
      <c r="F24" s="144">
        <v>14.114056837688345</v>
      </c>
      <c r="G24" s="88">
        <v>50</v>
      </c>
      <c r="H24" s="144">
        <v>9.536524890329964</v>
      </c>
      <c r="I24" s="88">
        <v>24</v>
      </c>
      <c r="J24" s="144">
        <v>4.577531947358382</v>
      </c>
    </row>
    <row r="25" spans="2:10" ht="15">
      <c r="B25" s="27" t="s">
        <v>60</v>
      </c>
      <c r="C25" s="121" t="s">
        <v>27</v>
      </c>
      <c r="D25" s="88">
        <v>2456</v>
      </c>
      <c r="E25" s="88">
        <v>36</v>
      </c>
      <c r="F25" s="144">
        <v>14.657980456026058</v>
      </c>
      <c r="G25" s="88">
        <v>20</v>
      </c>
      <c r="H25" s="144">
        <v>8.143322475570033</v>
      </c>
      <c r="I25" s="88">
        <v>16</v>
      </c>
      <c r="J25" s="144">
        <v>6.514657980456026</v>
      </c>
    </row>
    <row r="26" spans="2:10" ht="15">
      <c r="B26" s="41"/>
      <c r="C26" s="121" t="s">
        <v>59</v>
      </c>
      <c r="D26" s="88">
        <v>427</v>
      </c>
      <c r="E26" s="140">
        <v>7</v>
      </c>
      <c r="F26" s="144">
        <v>16.393442622950822</v>
      </c>
      <c r="G26" s="140">
        <v>3</v>
      </c>
      <c r="H26" s="144">
        <v>7.02576112412178</v>
      </c>
      <c r="I26" s="140">
        <v>4</v>
      </c>
      <c r="J26" s="144">
        <v>9.36768149882904</v>
      </c>
    </row>
    <row r="27" spans="2:10" ht="15">
      <c r="B27" s="41"/>
      <c r="C27" s="122"/>
      <c r="D27" s="88"/>
      <c r="E27" s="88"/>
      <c r="F27" s="145"/>
      <c r="G27" s="139"/>
      <c r="H27" s="145"/>
      <c r="I27" s="139"/>
      <c r="J27" s="145"/>
    </row>
    <row r="28" spans="2:10" ht="15">
      <c r="B28" s="41"/>
      <c r="C28" s="121" t="s">
        <v>25</v>
      </c>
      <c r="D28" s="141">
        <v>110816</v>
      </c>
      <c r="E28" s="88">
        <v>240</v>
      </c>
      <c r="F28" s="144">
        <v>2.165752237943979</v>
      </c>
      <c r="G28" s="88">
        <v>75</v>
      </c>
      <c r="H28" s="144">
        <v>0.6767975743574934</v>
      </c>
      <c r="I28" s="88">
        <v>165</v>
      </c>
      <c r="J28" s="144">
        <v>1.4889546635864856</v>
      </c>
    </row>
    <row r="29" spans="2:10" ht="15">
      <c r="B29" s="27" t="s">
        <v>61</v>
      </c>
      <c r="C29" s="121" t="s">
        <v>26</v>
      </c>
      <c r="D29" s="141">
        <v>84886</v>
      </c>
      <c r="E29" s="88">
        <v>147</v>
      </c>
      <c r="F29" s="144">
        <v>1.7317343260372735</v>
      </c>
      <c r="G29" s="88">
        <v>49</v>
      </c>
      <c r="H29" s="144">
        <v>0.5772447753457578</v>
      </c>
      <c r="I29" s="88">
        <v>98</v>
      </c>
      <c r="J29" s="144">
        <v>1.1544895506915156</v>
      </c>
    </row>
    <row r="30" spans="2:10" ht="15">
      <c r="B30" s="27" t="s">
        <v>60</v>
      </c>
      <c r="C30" s="121" t="s">
        <v>27</v>
      </c>
      <c r="D30" s="141">
        <v>19477</v>
      </c>
      <c r="E30" s="88">
        <v>77</v>
      </c>
      <c r="F30" s="144">
        <v>3.9533809108178875</v>
      </c>
      <c r="G30" s="88">
        <v>20</v>
      </c>
      <c r="H30" s="144">
        <v>1.0268521846280227</v>
      </c>
      <c r="I30" s="88">
        <v>57</v>
      </c>
      <c r="J30" s="144">
        <v>2.926528726189865</v>
      </c>
    </row>
    <row r="31" spans="2:10" ht="15">
      <c r="B31" s="65"/>
      <c r="C31" s="123" t="s">
        <v>59</v>
      </c>
      <c r="D31" s="142">
        <v>6145</v>
      </c>
      <c r="E31" s="142">
        <v>15</v>
      </c>
      <c r="F31" s="151">
        <v>2.441008950366151</v>
      </c>
      <c r="G31" s="143">
        <v>5</v>
      </c>
      <c r="H31" s="151">
        <v>0.8136696501220504</v>
      </c>
      <c r="I31" s="142">
        <v>10</v>
      </c>
      <c r="J31" s="151">
        <v>1.6273393002441008</v>
      </c>
    </row>
    <row r="32" spans="2:10" ht="65.25" customHeight="1">
      <c r="B32" s="196" t="s">
        <v>113</v>
      </c>
      <c r="C32" s="197"/>
      <c r="D32" s="197"/>
      <c r="E32" s="197"/>
      <c r="F32" s="197"/>
      <c r="G32" s="197"/>
      <c r="H32" s="197"/>
      <c r="I32" s="197"/>
      <c r="J32" s="197"/>
    </row>
    <row r="33" spans="2:10" ht="45.75" customHeight="1">
      <c r="B33" s="196" t="s">
        <v>151</v>
      </c>
      <c r="C33" s="197"/>
      <c r="D33" s="197"/>
      <c r="E33" s="197"/>
      <c r="F33" s="197"/>
      <c r="G33" s="197"/>
      <c r="H33" s="197"/>
      <c r="I33" s="197"/>
      <c r="J33" s="197"/>
    </row>
    <row r="34" spans="2:10" ht="29.25" customHeight="1">
      <c r="B34" s="206" t="s">
        <v>154</v>
      </c>
      <c r="C34" s="207"/>
      <c r="D34" s="207"/>
      <c r="E34" s="207"/>
      <c r="F34" s="207"/>
      <c r="G34" s="207"/>
      <c r="H34" s="207"/>
      <c r="I34" s="207"/>
      <c r="J34" s="207"/>
    </row>
    <row r="35" ht="15">
      <c r="B35" s="3" t="s">
        <v>91</v>
      </c>
    </row>
    <row r="41" ht="15">
      <c r="B41" s="93"/>
    </row>
  </sheetData>
  <mergeCells count="6">
    <mergeCell ref="B32:J32"/>
    <mergeCell ref="B33:J33"/>
    <mergeCell ref="B34:J34"/>
    <mergeCell ref="B5:B7"/>
    <mergeCell ref="C5:C7"/>
    <mergeCell ref="D5:D7"/>
  </mergeCells>
  <printOptions horizontalCentered="1"/>
  <pageMargins left="0.25" right="0.25" top="1" bottom="1" header="0" footer="0"/>
  <pageSetup fitToHeight="1" fitToWidth="1"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N26"/>
  <sheetViews>
    <sheetView workbookViewId="0" topLeftCell="A1">
      <selection activeCell="C23" sqref="C23:H27"/>
    </sheetView>
  </sheetViews>
  <sheetFormatPr defaultColWidth="9.00390625" defaultRowHeight="12.75"/>
  <cols>
    <col min="1" max="1" width="3.00390625" style="3" customWidth="1"/>
    <col min="2" max="2" width="26.50390625" style="3" customWidth="1"/>
    <col min="3" max="3" width="9.00390625" style="3" customWidth="1"/>
    <col min="4" max="4" width="6.00390625" style="3" customWidth="1"/>
    <col min="5" max="5" width="9.375" style="3" customWidth="1"/>
    <col min="6" max="6" width="8.125" style="3" customWidth="1"/>
    <col min="7" max="7" width="8.875" style="3" customWidth="1"/>
    <col min="8" max="8" width="5.375" style="3" customWidth="1"/>
    <col min="9" max="9" width="8.75390625" style="3" customWidth="1"/>
    <col min="10" max="10" width="6.75390625" style="3" customWidth="1"/>
    <col min="11" max="11" width="8.75390625" style="3" customWidth="1"/>
    <col min="12" max="12" width="5.75390625" style="3" customWidth="1"/>
    <col min="13" max="13" width="8.875" style="3" customWidth="1"/>
    <col min="14" max="14" width="6.875" style="3" customWidth="1"/>
    <col min="15" max="16384" width="9.00390625" style="3" customWidth="1"/>
  </cols>
  <sheetData>
    <row r="1" ht="15.75">
      <c r="A1" s="2"/>
    </row>
    <row r="2" spans="2:14" ht="15">
      <c r="B2" s="4" t="s">
        <v>62</v>
      </c>
      <c r="C2" s="5"/>
      <c r="D2" s="5"/>
      <c r="E2" s="5"/>
      <c r="F2" s="5"/>
      <c r="G2" s="5"/>
      <c r="H2" s="5"/>
      <c r="I2" s="5"/>
      <c r="J2" s="5"/>
      <c r="K2" s="5"/>
      <c r="L2" s="5"/>
      <c r="M2" s="5"/>
      <c r="N2" s="5"/>
    </row>
    <row r="3" spans="2:14" ht="19.5" customHeight="1">
      <c r="B3" s="204" t="s">
        <v>147</v>
      </c>
      <c r="C3" s="204"/>
      <c r="D3" s="204"/>
      <c r="E3" s="204"/>
      <c r="F3" s="204"/>
      <c r="G3" s="204"/>
      <c r="H3" s="204"/>
      <c r="I3" s="204"/>
      <c r="J3" s="204"/>
      <c r="K3" s="204"/>
      <c r="L3" s="204"/>
      <c r="M3" s="204"/>
      <c r="N3" s="204"/>
    </row>
    <row r="4" spans="2:14" ht="17.25" customHeight="1">
      <c r="B4" s="204" t="s">
        <v>148</v>
      </c>
      <c r="C4" s="204"/>
      <c r="D4" s="204"/>
      <c r="E4" s="204"/>
      <c r="F4" s="204"/>
      <c r="G4" s="204"/>
      <c r="H4" s="204"/>
      <c r="I4" s="204"/>
      <c r="J4" s="204"/>
      <c r="K4" s="204"/>
      <c r="L4" s="204"/>
      <c r="M4" s="204"/>
      <c r="N4" s="204"/>
    </row>
    <row r="5" spans="2:14" ht="15">
      <c r="B5" s="4" t="s">
        <v>153</v>
      </c>
      <c r="C5" s="5"/>
      <c r="D5" s="5"/>
      <c r="E5" s="5"/>
      <c r="F5" s="5"/>
      <c r="G5" s="5"/>
      <c r="H5" s="5"/>
      <c r="I5" s="5"/>
      <c r="J5" s="5"/>
      <c r="K5" s="5"/>
      <c r="L5" s="5"/>
      <c r="M5" s="5"/>
      <c r="N5" s="5"/>
    </row>
    <row r="6" spans="2:14" ht="18" customHeight="1">
      <c r="B6" s="184" t="s">
        <v>136</v>
      </c>
      <c r="C6" s="109" t="s">
        <v>25</v>
      </c>
      <c r="D6" s="110"/>
      <c r="E6" s="110"/>
      <c r="F6" s="110"/>
      <c r="G6" s="109" t="s">
        <v>26</v>
      </c>
      <c r="H6" s="110"/>
      <c r="I6" s="110"/>
      <c r="J6" s="110"/>
      <c r="K6" s="109" t="s">
        <v>27</v>
      </c>
      <c r="L6" s="110"/>
      <c r="M6" s="110"/>
      <c r="N6" s="110"/>
    </row>
    <row r="7" spans="2:14" ht="15.75" customHeight="1">
      <c r="B7" s="210"/>
      <c r="C7" s="109" t="s">
        <v>76</v>
      </c>
      <c r="D7" s="110"/>
      <c r="E7" s="109" t="s">
        <v>77</v>
      </c>
      <c r="F7" s="110"/>
      <c r="G7" s="109" t="s">
        <v>76</v>
      </c>
      <c r="H7" s="110"/>
      <c r="I7" s="109" t="s">
        <v>77</v>
      </c>
      <c r="J7" s="110"/>
      <c r="K7" s="109" t="s">
        <v>76</v>
      </c>
      <c r="L7" s="110"/>
      <c r="M7" s="109" t="s">
        <v>77</v>
      </c>
      <c r="N7" s="110"/>
    </row>
    <row r="8" spans="2:14" ht="16.5" customHeight="1">
      <c r="B8" s="211"/>
      <c r="C8" s="111" t="s">
        <v>23</v>
      </c>
      <c r="D8" s="111" t="s">
        <v>24</v>
      </c>
      <c r="E8" s="111" t="s">
        <v>23</v>
      </c>
      <c r="F8" s="111" t="s">
        <v>24</v>
      </c>
      <c r="G8" s="111" t="s">
        <v>23</v>
      </c>
      <c r="H8" s="111" t="s">
        <v>24</v>
      </c>
      <c r="I8" s="111" t="s">
        <v>23</v>
      </c>
      <c r="J8" s="111" t="s">
        <v>24</v>
      </c>
      <c r="K8" s="111" t="s">
        <v>23</v>
      </c>
      <c r="L8" s="111" t="s">
        <v>24</v>
      </c>
      <c r="M8" s="111" t="s">
        <v>23</v>
      </c>
      <c r="N8" s="111" t="s">
        <v>24</v>
      </c>
    </row>
    <row r="9" spans="2:14" ht="31.5" customHeight="1">
      <c r="B9" s="112" t="s">
        <v>129</v>
      </c>
      <c r="C9" s="58">
        <v>18</v>
      </c>
      <c r="D9" s="155">
        <v>0.7267735292930109</v>
      </c>
      <c r="E9" s="58">
        <v>27</v>
      </c>
      <c r="F9" s="114">
        <v>0.28378634041748124</v>
      </c>
      <c r="G9" s="58">
        <v>13</v>
      </c>
      <c r="H9" s="82">
        <v>0.650130026005201</v>
      </c>
      <c r="I9" s="58">
        <v>19</v>
      </c>
      <c r="J9" s="82">
        <v>0.26940801134349524</v>
      </c>
      <c r="K9" s="58">
        <v>5</v>
      </c>
      <c r="L9" s="113">
        <v>1.2198097096852891</v>
      </c>
      <c r="M9" s="58">
        <v>6</v>
      </c>
      <c r="N9" s="82">
        <v>0.326512842838485</v>
      </c>
    </row>
    <row r="10" spans="2:14" ht="18" customHeight="1">
      <c r="B10" s="58" t="s">
        <v>130</v>
      </c>
      <c r="C10" s="58">
        <v>37</v>
      </c>
      <c r="D10" s="155">
        <v>1.4939233657689668</v>
      </c>
      <c r="E10" s="58">
        <v>130</v>
      </c>
      <c r="F10" s="114">
        <v>1.366378676084169</v>
      </c>
      <c r="G10" s="58">
        <v>28</v>
      </c>
      <c r="H10" s="82">
        <v>1.4002800560112023</v>
      </c>
      <c r="I10" s="58">
        <v>87</v>
      </c>
      <c r="J10" s="82">
        <v>1.2336051045728464</v>
      </c>
      <c r="K10" s="58">
        <v>8</v>
      </c>
      <c r="L10" s="113">
        <v>1.9516955354964625</v>
      </c>
      <c r="M10" s="58">
        <v>31</v>
      </c>
      <c r="N10" s="82">
        <v>1.6869830213321724</v>
      </c>
    </row>
    <row r="11" spans="2:14" s="78" customFormat="1" ht="54" customHeight="1">
      <c r="B11" s="112" t="s">
        <v>131</v>
      </c>
      <c r="C11" s="58">
        <v>45</v>
      </c>
      <c r="D11" s="155">
        <v>1.8169338232325272</v>
      </c>
      <c r="E11" s="58">
        <v>151</v>
      </c>
      <c r="F11" s="114">
        <v>1.5871013852977656</v>
      </c>
      <c r="G11" s="58">
        <v>29</v>
      </c>
      <c r="H11" s="82">
        <v>1.4502900580116025</v>
      </c>
      <c r="I11" s="58">
        <v>65</v>
      </c>
      <c r="J11" s="82">
        <v>0.9216589861751152</v>
      </c>
      <c r="K11" s="58">
        <v>14</v>
      </c>
      <c r="L11" s="113">
        <v>3.4154671871188094</v>
      </c>
      <c r="M11" s="58">
        <v>72</v>
      </c>
      <c r="N11" s="82">
        <v>3.91815411406182</v>
      </c>
    </row>
    <row r="12" spans="2:14" ht="32.25" customHeight="1">
      <c r="B12" s="112" t="s">
        <v>132</v>
      </c>
      <c r="C12" s="58">
        <v>9</v>
      </c>
      <c r="D12" s="155">
        <v>0.36338676464650543</v>
      </c>
      <c r="E12" s="58">
        <v>27</v>
      </c>
      <c r="F12" s="114">
        <v>0.28378634041748124</v>
      </c>
      <c r="G12" s="58">
        <v>7</v>
      </c>
      <c r="H12" s="82">
        <v>0.3500700140028006</v>
      </c>
      <c r="I12" s="58">
        <v>13</v>
      </c>
      <c r="J12" s="82">
        <v>0.18433179723502305</v>
      </c>
      <c r="K12" s="173">
        <v>2</v>
      </c>
      <c r="L12" s="113">
        <v>0.4879238838741156</v>
      </c>
      <c r="M12" s="58">
        <v>12</v>
      </c>
      <c r="N12" s="82">
        <v>0.65302568567697</v>
      </c>
    </row>
    <row r="13" spans="2:14" ht="33" customHeight="1">
      <c r="B13" s="112" t="s">
        <v>133</v>
      </c>
      <c r="C13" s="58">
        <v>5</v>
      </c>
      <c r="D13" s="155">
        <v>0.20188153591472524</v>
      </c>
      <c r="E13" s="58">
        <v>26</v>
      </c>
      <c r="F13" s="114">
        <v>0.2732757352168338</v>
      </c>
      <c r="G13" s="58">
        <v>3</v>
      </c>
      <c r="H13" s="82">
        <v>0.15003000600120023</v>
      </c>
      <c r="I13" s="58">
        <v>11</v>
      </c>
      <c r="J13" s="82">
        <v>0.15597305919886564</v>
      </c>
      <c r="K13" s="58">
        <v>2</v>
      </c>
      <c r="L13" s="113">
        <v>0.4879238838741156</v>
      </c>
      <c r="M13" s="58">
        <v>14</v>
      </c>
      <c r="N13" s="82">
        <v>0.761863299956465</v>
      </c>
    </row>
    <row r="14" spans="2:14" ht="29.25" customHeight="1">
      <c r="B14" s="112" t="s">
        <v>134</v>
      </c>
      <c r="C14" s="58">
        <v>17</v>
      </c>
      <c r="D14" s="155">
        <v>0.6863972221100658</v>
      </c>
      <c r="E14" s="58">
        <v>56</v>
      </c>
      <c r="F14" s="114">
        <v>0.5885938912362574</v>
      </c>
      <c r="G14" s="58">
        <v>10</v>
      </c>
      <c r="H14" s="82">
        <v>0.5001000200040008</v>
      </c>
      <c r="I14" s="58">
        <v>31</v>
      </c>
      <c r="J14" s="82">
        <v>0.43956043956043955</v>
      </c>
      <c r="K14" s="58">
        <v>7</v>
      </c>
      <c r="L14" s="113">
        <v>1.7077335935594047</v>
      </c>
      <c r="M14" s="58">
        <v>24</v>
      </c>
      <c r="N14" s="82">
        <v>1.30605137135394</v>
      </c>
    </row>
    <row r="15" spans="2:14" ht="18" customHeight="1">
      <c r="B15" s="115" t="s">
        <v>135</v>
      </c>
      <c r="C15" s="115">
        <v>24</v>
      </c>
      <c r="D15" s="155">
        <v>0.9690313723906812</v>
      </c>
      <c r="E15" s="58">
        <v>38</v>
      </c>
      <c r="F15" s="114">
        <v>0.39940299762460324</v>
      </c>
      <c r="G15" s="58">
        <v>12</v>
      </c>
      <c r="H15" s="82">
        <v>0.6001200240048009</v>
      </c>
      <c r="I15" s="58">
        <v>21</v>
      </c>
      <c r="J15" s="82">
        <v>0.2977667493796526</v>
      </c>
      <c r="K15" s="58">
        <v>12</v>
      </c>
      <c r="L15" s="113">
        <v>2.927543303244694</v>
      </c>
      <c r="M15" s="58">
        <v>13</v>
      </c>
      <c r="N15" s="82">
        <v>0.7074444928167174</v>
      </c>
    </row>
    <row r="16" spans="2:14" ht="18" customHeight="1">
      <c r="B16" s="116" t="s">
        <v>33</v>
      </c>
      <c r="C16" s="58">
        <v>55</v>
      </c>
      <c r="D16" s="155">
        <v>2.2206968950619776</v>
      </c>
      <c r="E16" s="58">
        <v>195</v>
      </c>
      <c r="F16" s="114">
        <v>2.0495680141262533</v>
      </c>
      <c r="G16" s="58">
        <v>30</v>
      </c>
      <c r="H16" s="82">
        <v>1.5003000600120022</v>
      </c>
      <c r="I16" s="58">
        <v>101</v>
      </c>
      <c r="J16" s="82">
        <v>1.4321162708259483</v>
      </c>
      <c r="K16" s="58">
        <v>22</v>
      </c>
      <c r="L16" s="113">
        <v>5.367162722615272</v>
      </c>
      <c r="M16" s="58">
        <v>72</v>
      </c>
      <c r="N16" s="82">
        <v>3.91815411406182</v>
      </c>
    </row>
    <row r="17" spans="2:14" ht="19.5" customHeight="1">
      <c r="B17" s="117" t="s">
        <v>34</v>
      </c>
      <c r="C17" s="118">
        <v>210</v>
      </c>
      <c r="D17" s="120">
        <v>8.47902450841846</v>
      </c>
      <c r="E17" s="60">
        <v>650</v>
      </c>
      <c r="F17" s="66">
        <v>6.831893380420844</v>
      </c>
      <c r="G17" s="60">
        <v>132</v>
      </c>
      <c r="H17" s="120">
        <v>6.601320264052811</v>
      </c>
      <c r="I17" s="60">
        <v>348</v>
      </c>
      <c r="J17" s="120">
        <v>4.934420418291386</v>
      </c>
      <c r="K17" s="118">
        <v>72</v>
      </c>
      <c r="L17" s="119">
        <v>17.565259819468164</v>
      </c>
      <c r="M17" s="60">
        <v>244</v>
      </c>
      <c r="N17" s="120">
        <v>13.278188942098389</v>
      </c>
    </row>
    <row r="18" spans="2:14" ht="76.5" customHeight="1">
      <c r="B18" s="196" t="s">
        <v>114</v>
      </c>
      <c r="C18" s="197"/>
      <c r="D18" s="197"/>
      <c r="E18" s="197"/>
      <c r="F18" s="197"/>
      <c r="G18" s="197"/>
      <c r="H18" s="197"/>
      <c r="I18" s="197"/>
      <c r="J18" s="197"/>
      <c r="K18" s="197"/>
      <c r="L18" s="197"/>
      <c r="M18" s="197"/>
      <c r="N18" s="197"/>
    </row>
    <row r="19" spans="2:14" ht="42" customHeight="1">
      <c r="B19" s="196" t="s">
        <v>94</v>
      </c>
      <c r="C19" s="197"/>
      <c r="D19" s="197"/>
      <c r="E19" s="197"/>
      <c r="F19" s="197"/>
      <c r="G19" s="197"/>
      <c r="H19" s="197"/>
      <c r="I19" s="197"/>
      <c r="J19" s="197"/>
      <c r="K19" s="197"/>
      <c r="L19" s="197"/>
      <c r="M19" s="197"/>
      <c r="N19" s="197"/>
    </row>
    <row r="20" spans="2:14" ht="36" customHeight="1">
      <c r="B20" s="196" t="s">
        <v>154</v>
      </c>
      <c r="C20" s="197"/>
      <c r="D20" s="197"/>
      <c r="E20" s="197"/>
      <c r="F20" s="197"/>
      <c r="G20" s="197"/>
      <c r="H20" s="197"/>
      <c r="I20" s="197"/>
      <c r="J20" s="197"/>
      <c r="K20" s="197"/>
      <c r="L20" s="197"/>
      <c r="M20" s="197"/>
      <c r="N20" s="197"/>
    </row>
    <row r="23" spans="2:6" ht="15">
      <c r="B23" s="70"/>
      <c r="C23" s="153"/>
      <c r="D23" s="152"/>
      <c r="E23" s="154"/>
      <c r="F23" s="154"/>
    </row>
    <row r="24" spans="3:7" ht="15">
      <c r="C24" s="152"/>
      <c r="D24" s="162"/>
      <c r="E24" s="162"/>
      <c r="F24" s="162"/>
      <c r="G24" s="70"/>
    </row>
    <row r="25" spans="3:6" ht="15">
      <c r="C25" s="152"/>
      <c r="D25" s="162"/>
      <c r="E25" s="162"/>
      <c r="F25" s="162"/>
    </row>
    <row r="26" spans="3:6" ht="15">
      <c r="C26" s="152"/>
      <c r="D26" s="162"/>
      <c r="E26" s="162"/>
      <c r="F26" s="162"/>
    </row>
  </sheetData>
  <mergeCells count="6">
    <mergeCell ref="B20:N20"/>
    <mergeCell ref="B6:B8"/>
    <mergeCell ref="B3:N3"/>
    <mergeCell ref="B4:N4"/>
    <mergeCell ref="B18:N18"/>
    <mergeCell ref="B19:N19"/>
  </mergeCells>
  <printOptions horizontalCentered="1"/>
  <pageMargins left="0.5" right="0.25" top="1" bottom="1" header="0" footer="0"/>
  <pageSetup fitToHeight="1" fitToWidth="1" orientation="portrait" scale="84" r:id="rId1"/>
</worksheet>
</file>

<file path=xl/worksheets/sheet12.xml><?xml version="1.0" encoding="utf-8"?>
<worksheet xmlns="http://schemas.openxmlformats.org/spreadsheetml/2006/main" xmlns:r="http://schemas.openxmlformats.org/officeDocument/2006/relationships">
  <dimension ref="A1:N54"/>
  <sheetViews>
    <sheetView workbookViewId="0" topLeftCell="A1">
      <selection activeCell="K27" sqref="K27"/>
    </sheetView>
  </sheetViews>
  <sheetFormatPr defaultColWidth="9.00390625" defaultRowHeight="12.75"/>
  <cols>
    <col min="1" max="1" width="2.75390625" style="3" customWidth="1"/>
    <col min="2" max="2" width="10.375" style="3" customWidth="1"/>
    <col min="3" max="3" width="11.00390625" style="3" customWidth="1"/>
    <col min="4" max="4" width="10.375" style="3" customWidth="1"/>
    <col min="5" max="5" width="10.50390625" style="3" customWidth="1"/>
    <col min="6" max="6" width="11.625" style="3" customWidth="1"/>
    <col min="7" max="7" width="10.25390625" style="3" customWidth="1"/>
    <col min="8" max="8" width="10.375" style="3" customWidth="1"/>
    <col min="9" max="9" width="8.75390625" style="3" customWidth="1"/>
    <col min="10" max="10" width="9.50390625" style="3" customWidth="1"/>
    <col min="11" max="11" width="10.375" style="3" customWidth="1"/>
    <col min="12" max="12" width="7.625" style="3" customWidth="1"/>
    <col min="13" max="13" width="10.25390625" style="3" customWidth="1"/>
    <col min="14" max="14" width="10.50390625" style="3" customWidth="1"/>
    <col min="15" max="16384" width="9.00390625" style="3" customWidth="1"/>
  </cols>
  <sheetData>
    <row r="1" ht="15.75">
      <c r="A1" s="2"/>
    </row>
    <row r="2" spans="2:14" ht="15">
      <c r="B2" s="4" t="s">
        <v>63</v>
      </c>
      <c r="C2" s="5"/>
      <c r="D2" s="5"/>
      <c r="E2" s="5"/>
      <c r="F2" s="5"/>
      <c r="G2" s="5"/>
      <c r="H2" s="5"/>
      <c r="I2" s="5"/>
      <c r="J2" s="5"/>
      <c r="K2" s="5"/>
      <c r="L2" s="5"/>
      <c r="M2" s="5"/>
      <c r="N2" s="5"/>
    </row>
    <row r="3" spans="2:14" ht="17.25" customHeight="1">
      <c r="B3" s="204" t="s">
        <v>146</v>
      </c>
      <c r="C3" s="204"/>
      <c r="D3" s="204"/>
      <c r="E3" s="204"/>
      <c r="F3" s="204"/>
      <c r="G3" s="204"/>
      <c r="H3" s="204"/>
      <c r="I3" s="204"/>
      <c r="J3" s="204"/>
      <c r="K3" s="204"/>
      <c r="L3" s="204"/>
      <c r="M3" s="204"/>
      <c r="N3" s="204"/>
    </row>
    <row r="4" spans="2:14" ht="15">
      <c r="B4" s="4" t="s">
        <v>153</v>
      </c>
      <c r="C4" s="5"/>
      <c r="D4" s="5"/>
      <c r="E4" s="5"/>
      <c r="F4" s="5"/>
      <c r="G4" s="5"/>
      <c r="H4" s="5"/>
      <c r="I4" s="5"/>
      <c r="J4" s="5"/>
      <c r="K4" s="5"/>
      <c r="L4" s="5"/>
      <c r="M4" s="5"/>
      <c r="N4" s="5"/>
    </row>
    <row r="5" spans="2:14" ht="17.25" customHeight="1">
      <c r="B5" s="202" t="s">
        <v>115</v>
      </c>
      <c r="C5" s="36" t="s">
        <v>25</v>
      </c>
      <c r="D5" s="76"/>
      <c r="E5" s="37"/>
      <c r="F5" s="38" t="s">
        <v>26</v>
      </c>
      <c r="G5" s="76"/>
      <c r="H5" s="37"/>
      <c r="I5" s="38" t="s">
        <v>27</v>
      </c>
      <c r="J5" s="76"/>
      <c r="K5" s="37"/>
      <c r="L5" s="38" t="s">
        <v>38</v>
      </c>
      <c r="M5" s="76"/>
      <c r="N5" s="37"/>
    </row>
    <row r="6" spans="2:14" ht="47.25" customHeight="1">
      <c r="B6" s="212"/>
      <c r="C6" s="77" t="s">
        <v>126</v>
      </c>
      <c r="D6" s="77" t="s">
        <v>127</v>
      </c>
      <c r="E6" s="77" t="s">
        <v>128</v>
      </c>
      <c r="F6" s="77" t="s">
        <v>126</v>
      </c>
      <c r="G6" s="77" t="s">
        <v>127</v>
      </c>
      <c r="H6" s="77" t="s">
        <v>128</v>
      </c>
      <c r="I6" s="77" t="s">
        <v>126</v>
      </c>
      <c r="J6" s="77" t="s">
        <v>127</v>
      </c>
      <c r="K6" s="77" t="s">
        <v>128</v>
      </c>
      <c r="L6" s="77" t="s">
        <v>126</v>
      </c>
      <c r="M6" s="77" t="s">
        <v>127</v>
      </c>
      <c r="N6" s="77" t="s">
        <v>128</v>
      </c>
    </row>
    <row r="7" spans="2:14" s="78" customFormat="1" ht="18" customHeight="1">
      <c r="B7" s="100" t="s">
        <v>39</v>
      </c>
      <c r="C7" s="118">
        <v>121985</v>
      </c>
      <c r="D7" s="79">
        <v>1255</v>
      </c>
      <c r="E7" s="80">
        <v>10.288150182399475</v>
      </c>
      <c r="F7" s="118">
        <v>91966</v>
      </c>
      <c r="G7" s="79">
        <v>735</v>
      </c>
      <c r="H7" s="80">
        <v>7.992084031054955</v>
      </c>
      <c r="I7" s="118">
        <v>22917</v>
      </c>
      <c r="J7" s="79">
        <v>403</v>
      </c>
      <c r="K7" s="80">
        <v>17.5851987607453</v>
      </c>
      <c r="L7" s="118">
        <v>6750</v>
      </c>
      <c r="M7" s="79">
        <v>97</v>
      </c>
      <c r="N7" s="120">
        <v>14.37037037037037</v>
      </c>
    </row>
    <row r="8" spans="2:14" ht="14.25" customHeight="1">
      <c r="B8" s="27" t="s">
        <v>40</v>
      </c>
      <c r="C8" s="134">
        <v>250</v>
      </c>
      <c r="D8" s="134">
        <v>6</v>
      </c>
      <c r="E8" s="103">
        <v>24</v>
      </c>
      <c r="F8" s="134">
        <v>86</v>
      </c>
      <c r="G8" s="135">
        <v>2</v>
      </c>
      <c r="H8" s="103">
        <v>23.25581395348837</v>
      </c>
      <c r="I8" s="134">
        <v>151</v>
      </c>
      <c r="J8" s="135">
        <v>4</v>
      </c>
      <c r="K8" s="103">
        <v>26.490066225165563</v>
      </c>
      <c r="L8" s="134">
        <v>12</v>
      </c>
      <c r="M8" s="135">
        <v>0</v>
      </c>
      <c r="N8" s="103">
        <v>0</v>
      </c>
    </row>
    <row r="9" spans="2:14" ht="14.25" customHeight="1">
      <c r="B9" s="27" t="s">
        <v>41</v>
      </c>
      <c r="C9" s="135">
        <v>12115</v>
      </c>
      <c r="D9" s="135">
        <v>155</v>
      </c>
      <c r="E9" s="103">
        <v>12.79405695418902</v>
      </c>
      <c r="F9" s="135">
        <v>7004</v>
      </c>
      <c r="G9" s="135">
        <v>60</v>
      </c>
      <c r="H9" s="103">
        <v>8.566533409480297</v>
      </c>
      <c r="I9" s="135">
        <v>4662</v>
      </c>
      <c r="J9" s="135">
        <v>78</v>
      </c>
      <c r="K9" s="103">
        <v>16.73101673101673</v>
      </c>
      <c r="L9" s="135">
        <v>418</v>
      </c>
      <c r="M9" s="135">
        <v>15</v>
      </c>
      <c r="N9" s="103">
        <v>35.88516746411483</v>
      </c>
    </row>
    <row r="10" spans="2:14" ht="14.25" customHeight="1">
      <c r="B10" s="27" t="s">
        <v>42</v>
      </c>
      <c r="C10" s="135">
        <v>29312</v>
      </c>
      <c r="D10" s="135">
        <v>288</v>
      </c>
      <c r="E10" s="103">
        <v>9.825327510917031</v>
      </c>
      <c r="F10" s="135">
        <v>20914</v>
      </c>
      <c r="G10" s="135">
        <v>166</v>
      </c>
      <c r="H10" s="103">
        <v>7.937266902553313</v>
      </c>
      <c r="I10" s="135">
        <v>7132</v>
      </c>
      <c r="J10" s="135">
        <v>106</v>
      </c>
      <c r="K10" s="103">
        <v>14.862591138530567</v>
      </c>
      <c r="L10" s="135">
        <v>1108</v>
      </c>
      <c r="M10" s="135">
        <v>12</v>
      </c>
      <c r="N10" s="103">
        <v>10.830324909747292</v>
      </c>
    </row>
    <row r="11" spans="2:14" ht="14.25" customHeight="1">
      <c r="B11" s="27" t="s">
        <v>43</v>
      </c>
      <c r="C11" s="135">
        <v>35719</v>
      </c>
      <c r="D11" s="135">
        <v>303</v>
      </c>
      <c r="E11" s="103">
        <v>8.482880259805706</v>
      </c>
      <c r="F11" s="135">
        <v>28363</v>
      </c>
      <c r="G11" s="135">
        <v>194</v>
      </c>
      <c r="H11" s="103">
        <v>6.839897048972253</v>
      </c>
      <c r="I11" s="135">
        <v>5279</v>
      </c>
      <c r="J11" s="135">
        <v>78</v>
      </c>
      <c r="K11" s="103">
        <v>14.775525667740101</v>
      </c>
      <c r="L11" s="135">
        <v>1958</v>
      </c>
      <c r="M11" s="135">
        <v>27</v>
      </c>
      <c r="N11" s="103">
        <v>13.789581205311542</v>
      </c>
    </row>
    <row r="12" spans="2:14" ht="14.25" customHeight="1">
      <c r="B12" s="27" t="s">
        <v>64</v>
      </c>
      <c r="C12" s="135">
        <v>28292</v>
      </c>
      <c r="D12" s="135">
        <v>440</v>
      </c>
      <c r="E12" s="103">
        <v>15.552099533437016</v>
      </c>
      <c r="F12" s="135">
        <v>22653</v>
      </c>
      <c r="G12" s="135">
        <v>271</v>
      </c>
      <c r="H12" s="103">
        <v>11.963095395753323</v>
      </c>
      <c r="I12" s="135">
        <v>3499</v>
      </c>
      <c r="J12" s="135">
        <v>123</v>
      </c>
      <c r="K12" s="103">
        <v>35.15290082880823</v>
      </c>
      <c r="L12" s="135">
        <v>2075</v>
      </c>
      <c r="M12" s="135">
        <v>38</v>
      </c>
      <c r="N12" s="103">
        <v>18.313253012048193</v>
      </c>
    </row>
    <row r="13" spans="2:14" ht="14.25" customHeight="1">
      <c r="B13" s="101" t="s">
        <v>45</v>
      </c>
      <c r="C13" s="84">
        <v>13243</v>
      </c>
      <c r="D13" s="84">
        <v>50</v>
      </c>
      <c r="E13" s="151">
        <v>3.775579551461149</v>
      </c>
      <c r="F13" s="84">
        <v>10433</v>
      </c>
      <c r="G13" s="84">
        <v>39</v>
      </c>
      <c r="H13" s="151">
        <v>3.738138598677274</v>
      </c>
      <c r="I13" s="84">
        <v>1815</v>
      </c>
      <c r="J13" s="84">
        <v>6</v>
      </c>
      <c r="K13" s="151">
        <v>3.3057851239669422</v>
      </c>
      <c r="L13" s="84">
        <v>965</v>
      </c>
      <c r="M13" s="84">
        <v>5</v>
      </c>
      <c r="N13" s="151">
        <v>5.181347150259067</v>
      </c>
    </row>
    <row r="14" spans="2:14" ht="15.75" hidden="1" thickBot="1">
      <c r="B14" s="87" t="s">
        <v>46</v>
      </c>
      <c r="C14" s="88">
        <f>C54</f>
        <v>0</v>
      </c>
      <c r="D14" s="89">
        <v>110</v>
      </c>
      <c r="E14" s="90">
        <f>C14/D14*1000</f>
        <v>0</v>
      </c>
      <c r="F14" s="89">
        <v>56</v>
      </c>
      <c r="G14" s="89">
        <f>19+50</f>
        <v>69</v>
      </c>
      <c r="H14" s="90">
        <f>F14/G14*1000</f>
        <v>811.5942028985507</v>
      </c>
      <c r="I14" s="89">
        <v>27</v>
      </c>
      <c r="J14" s="88">
        <f>J43</f>
        <v>0</v>
      </c>
      <c r="K14" s="102" t="e">
        <f>I14/J14*1000</f>
        <v>#DIV/0!</v>
      </c>
      <c r="L14" s="89">
        <f>0+1</f>
        <v>1</v>
      </c>
      <c r="M14" s="89">
        <f>0+1</f>
        <v>1</v>
      </c>
      <c r="N14" s="103">
        <f>M14/L14*1000</f>
        <v>1000</v>
      </c>
    </row>
    <row r="15" spans="2:14" ht="63.75" customHeight="1">
      <c r="B15" s="196" t="s">
        <v>116</v>
      </c>
      <c r="C15" s="197"/>
      <c r="D15" s="197"/>
      <c r="E15" s="197"/>
      <c r="F15" s="197"/>
      <c r="G15" s="197"/>
      <c r="H15" s="197"/>
      <c r="I15" s="197"/>
      <c r="J15" s="197"/>
      <c r="K15" s="197"/>
      <c r="L15" s="197"/>
      <c r="M15" s="197"/>
      <c r="N15" s="197"/>
    </row>
    <row r="16" spans="2:14" ht="31.5" customHeight="1">
      <c r="B16" s="196" t="s">
        <v>94</v>
      </c>
      <c r="C16" s="197"/>
      <c r="D16" s="197"/>
      <c r="E16" s="197"/>
      <c r="F16" s="197"/>
      <c r="G16" s="197"/>
      <c r="H16" s="197"/>
      <c r="I16" s="197"/>
      <c r="J16" s="197"/>
      <c r="K16" s="197"/>
      <c r="L16" s="197"/>
      <c r="M16" s="197"/>
      <c r="N16" s="197"/>
    </row>
    <row r="17" spans="2:14" ht="27" customHeight="1">
      <c r="B17" s="196" t="s">
        <v>159</v>
      </c>
      <c r="C17" s="197"/>
      <c r="D17" s="197"/>
      <c r="E17" s="197"/>
      <c r="F17" s="197"/>
      <c r="G17" s="197"/>
      <c r="H17" s="197"/>
      <c r="I17" s="197"/>
      <c r="J17" s="197"/>
      <c r="K17" s="197"/>
      <c r="L17" s="197"/>
      <c r="M17" s="197"/>
      <c r="N17" s="197"/>
    </row>
    <row r="18" ht="18">
      <c r="B18" s="104"/>
    </row>
    <row r="19" ht="18">
      <c r="B19" s="104"/>
    </row>
    <row r="22" spans="4:9" ht="15">
      <c r="D22" s="93"/>
      <c r="I22" s="93"/>
    </row>
    <row r="23" spans="3:11" ht="15">
      <c r="C23" s="94"/>
      <c r="D23" s="94"/>
      <c r="E23" s="94"/>
      <c r="F23" s="94"/>
      <c r="H23" s="94"/>
      <c r="I23" s="94"/>
      <c r="J23" s="94"/>
      <c r="K23" s="94"/>
    </row>
    <row r="24" spans="2:11" ht="15">
      <c r="B24" s="94"/>
      <c r="C24" s="96"/>
      <c r="D24" s="96"/>
      <c r="E24" s="96"/>
      <c r="F24" s="96"/>
      <c r="G24" s="94"/>
      <c r="H24" s="177"/>
      <c r="I24" s="177"/>
      <c r="J24" s="177"/>
      <c r="K24" s="168"/>
    </row>
    <row r="25" spans="2:11" ht="15">
      <c r="B25" s="93"/>
      <c r="C25" s="105"/>
      <c r="D25" s="96"/>
      <c r="E25" s="96"/>
      <c r="F25" s="96"/>
      <c r="G25" s="93"/>
      <c r="H25" s="177"/>
      <c r="I25" s="177"/>
      <c r="J25" s="177"/>
      <c r="K25" s="169"/>
    </row>
    <row r="26" spans="2:11" ht="15">
      <c r="B26" s="93"/>
      <c r="C26" s="105"/>
      <c r="D26" s="96"/>
      <c r="E26" s="96"/>
      <c r="F26" s="96"/>
      <c r="G26" s="93"/>
      <c r="H26" s="177"/>
      <c r="I26" s="177"/>
      <c r="J26" s="177"/>
      <c r="K26" s="71"/>
    </row>
    <row r="27" spans="2:11" ht="15">
      <c r="B27" s="93"/>
      <c r="C27" s="105"/>
      <c r="D27" s="96"/>
      <c r="E27" s="96"/>
      <c r="F27" s="96"/>
      <c r="G27" s="93"/>
      <c r="H27" s="177"/>
      <c r="I27" s="177"/>
      <c r="J27" s="177"/>
      <c r="K27" s="71"/>
    </row>
    <row r="28" spans="2:11" ht="15">
      <c r="B28" s="93"/>
      <c r="C28" s="105"/>
      <c r="D28" s="96"/>
      <c r="E28" s="96"/>
      <c r="F28" s="96"/>
      <c r="G28" s="93"/>
      <c r="H28" s="177"/>
      <c r="I28" s="177"/>
      <c r="J28" s="177"/>
      <c r="K28" s="71"/>
    </row>
    <row r="29" spans="2:11" ht="15">
      <c r="B29" s="93"/>
      <c r="C29" s="105"/>
      <c r="D29" s="96"/>
      <c r="E29" s="96"/>
      <c r="F29" s="96"/>
      <c r="G29" s="93"/>
      <c r="H29" s="177"/>
      <c r="I29" s="177"/>
      <c r="J29" s="177"/>
      <c r="K29" s="71"/>
    </row>
    <row r="30" spans="2:11" ht="15">
      <c r="B30" s="93"/>
      <c r="C30" s="105"/>
      <c r="D30" s="96"/>
      <c r="E30" s="96"/>
      <c r="F30" s="96"/>
      <c r="G30" s="93"/>
      <c r="H30" s="177"/>
      <c r="I30" s="177"/>
      <c r="J30" s="177"/>
      <c r="K30" s="169"/>
    </row>
    <row r="31" spans="2:14" ht="15">
      <c r="B31" s="93"/>
      <c r="C31" s="105"/>
      <c r="D31" s="97"/>
      <c r="E31" s="96"/>
      <c r="F31" s="96"/>
      <c r="G31" s="93"/>
      <c r="H31" s="177"/>
      <c r="I31" s="177"/>
      <c r="J31" s="177"/>
      <c r="K31" s="138"/>
      <c r="L31" s="97"/>
      <c r="M31" s="97"/>
      <c r="N31" s="106"/>
    </row>
    <row r="33" spans="3:13" ht="15">
      <c r="C33" s="97"/>
      <c r="D33" s="97"/>
      <c r="M33" s="97"/>
    </row>
    <row r="34" spans="4:13" ht="15">
      <c r="D34" s="93" t="s">
        <v>155</v>
      </c>
      <c r="I34" s="93" t="s">
        <v>156</v>
      </c>
      <c r="M34" s="97"/>
    </row>
    <row r="35" spans="3:13" ht="15">
      <c r="C35" s="94" t="s">
        <v>34</v>
      </c>
      <c r="D35" s="94" t="s">
        <v>26</v>
      </c>
      <c r="E35" s="94" t="s">
        <v>27</v>
      </c>
      <c r="F35" s="94" t="s">
        <v>65</v>
      </c>
      <c r="H35" s="94" t="s">
        <v>34</v>
      </c>
      <c r="I35" s="94" t="s">
        <v>26</v>
      </c>
      <c r="J35" s="94" t="s">
        <v>27</v>
      </c>
      <c r="K35" s="94" t="s">
        <v>65</v>
      </c>
      <c r="M35" s="97"/>
    </row>
    <row r="36" spans="2:13" ht="15">
      <c r="B36" s="94" t="s">
        <v>66</v>
      </c>
      <c r="C36" s="96">
        <v>501</v>
      </c>
      <c r="D36" s="96">
        <v>278</v>
      </c>
      <c r="E36" s="96">
        <v>181</v>
      </c>
      <c r="F36" s="96">
        <v>38</v>
      </c>
      <c r="G36" s="94" t="s">
        <v>66</v>
      </c>
      <c r="H36" s="97">
        <f aca="true" t="shared" si="0" ref="H36:K43">C24+C36</f>
        <v>501</v>
      </c>
      <c r="I36" s="97">
        <f t="shared" si="0"/>
        <v>278</v>
      </c>
      <c r="J36" s="97">
        <f t="shared" si="0"/>
        <v>181</v>
      </c>
      <c r="K36" s="97">
        <f t="shared" si="0"/>
        <v>38</v>
      </c>
      <c r="M36" s="97"/>
    </row>
    <row r="37" spans="2:14" ht="15">
      <c r="B37" s="93" t="s">
        <v>67</v>
      </c>
      <c r="C37" s="97">
        <v>5</v>
      </c>
      <c r="D37" s="97">
        <v>1</v>
      </c>
      <c r="E37" s="96">
        <v>4</v>
      </c>
      <c r="F37" s="96">
        <v>0</v>
      </c>
      <c r="G37" s="93" t="s">
        <v>67</v>
      </c>
      <c r="H37" s="97">
        <f t="shared" si="0"/>
        <v>5</v>
      </c>
      <c r="I37" s="97">
        <f t="shared" si="0"/>
        <v>1</v>
      </c>
      <c r="J37" s="97">
        <f t="shared" si="0"/>
        <v>4</v>
      </c>
      <c r="K37" s="97">
        <f t="shared" si="0"/>
        <v>0</v>
      </c>
      <c r="M37" s="97"/>
      <c r="N37" s="106"/>
    </row>
    <row r="38" spans="2:13" ht="15">
      <c r="B38" s="93" t="s">
        <v>68</v>
      </c>
      <c r="C38" s="97">
        <v>68</v>
      </c>
      <c r="D38" s="97">
        <v>19</v>
      </c>
      <c r="E38" s="96">
        <v>38</v>
      </c>
      <c r="F38" s="96">
        <v>11</v>
      </c>
      <c r="G38" s="93" t="s">
        <v>68</v>
      </c>
      <c r="H38" s="97">
        <f t="shared" si="0"/>
        <v>68</v>
      </c>
      <c r="I38" s="97">
        <f t="shared" si="0"/>
        <v>19</v>
      </c>
      <c r="J38" s="97">
        <f t="shared" si="0"/>
        <v>38</v>
      </c>
      <c r="K38" s="97">
        <f t="shared" si="0"/>
        <v>11</v>
      </c>
      <c r="M38" s="97"/>
    </row>
    <row r="39" spans="2:14" ht="15">
      <c r="B39" s="93" t="s">
        <v>69</v>
      </c>
      <c r="C39" s="97">
        <v>119</v>
      </c>
      <c r="D39" s="97">
        <v>66</v>
      </c>
      <c r="E39" s="96">
        <v>49</v>
      </c>
      <c r="F39" s="96">
        <v>4</v>
      </c>
      <c r="G39" s="93" t="s">
        <v>69</v>
      </c>
      <c r="H39" s="97">
        <f t="shared" si="0"/>
        <v>119</v>
      </c>
      <c r="I39" s="97">
        <f t="shared" si="0"/>
        <v>66</v>
      </c>
      <c r="J39" s="97">
        <f t="shared" si="0"/>
        <v>49</v>
      </c>
      <c r="K39" s="97">
        <f t="shared" si="0"/>
        <v>4</v>
      </c>
      <c r="M39" s="97"/>
      <c r="N39" s="106"/>
    </row>
    <row r="40" spans="2:13" ht="15">
      <c r="B40" s="93" t="s">
        <v>70</v>
      </c>
      <c r="C40" s="97">
        <v>126</v>
      </c>
      <c r="D40" s="97">
        <v>82</v>
      </c>
      <c r="E40" s="96">
        <v>35</v>
      </c>
      <c r="F40" s="96">
        <v>6</v>
      </c>
      <c r="G40" s="93" t="s">
        <v>70</v>
      </c>
      <c r="H40" s="97">
        <f t="shared" si="0"/>
        <v>126</v>
      </c>
      <c r="I40" s="97">
        <f t="shared" si="0"/>
        <v>82</v>
      </c>
      <c r="J40" s="97">
        <f t="shared" si="0"/>
        <v>35</v>
      </c>
      <c r="K40" s="97">
        <f t="shared" si="0"/>
        <v>6</v>
      </c>
      <c r="M40" s="97"/>
    </row>
    <row r="41" spans="2:13" ht="15">
      <c r="B41" s="93" t="s">
        <v>71</v>
      </c>
      <c r="C41" s="97">
        <f>109+54</f>
        <v>163</v>
      </c>
      <c r="D41" s="97">
        <f>64+30</f>
        <v>94</v>
      </c>
      <c r="E41" s="96">
        <f>32+20</f>
        <v>52</v>
      </c>
      <c r="F41" s="96">
        <f>13+3</f>
        <v>16</v>
      </c>
      <c r="G41" s="93" t="s">
        <v>71</v>
      </c>
      <c r="H41" s="97">
        <f t="shared" si="0"/>
        <v>163</v>
      </c>
      <c r="I41" s="97">
        <f t="shared" si="0"/>
        <v>94</v>
      </c>
      <c r="J41" s="97">
        <f t="shared" si="0"/>
        <v>52</v>
      </c>
      <c r="K41" s="97">
        <f t="shared" si="0"/>
        <v>16</v>
      </c>
      <c r="M41" s="97"/>
    </row>
    <row r="42" spans="2:11" ht="15">
      <c r="B42" s="93" t="s">
        <v>72</v>
      </c>
      <c r="C42" s="96">
        <v>20</v>
      </c>
      <c r="D42" s="96">
        <v>16</v>
      </c>
      <c r="E42" s="96">
        <v>3</v>
      </c>
      <c r="F42" s="96">
        <v>1</v>
      </c>
      <c r="G42" s="93" t="s">
        <v>72</v>
      </c>
      <c r="H42" s="96">
        <f t="shared" si="0"/>
        <v>20</v>
      </c>
      <c r="I42" s="96">
        <f t="shared" si="0"/>
        <v>16</v>
      </c>
      <c r="J42" s="96">
        <f t="shared" si="0"/>
        <v>3</v>
      </c>
      <c r="K42" s="96">
        <f t="shared" si="0"/>
        <v>1</v>
      </c>
    </row>
    <row r="43" spans="2:11" ht="15">
      <c r="B43" s="93" t="s">
        <v>73</v>
      </c>
      <c r="C43" s="96">
        <v>0</v>
      </c>
      <c r="D43" s="96">
        <v>0</v>
      </c>
      <c r="E43" s="96">
        <v>0</v>
      </c>
      <c r="F43" s="96">
        <v>0</v>
      </c>
      <c r="G43" s="93" t="s">
        <v>73</v>
      </c>
      <c r="H43" s="96">
        <f t="shared" si="0"/>
        <v>0</v>
      </c>
      <c r="I43" s="96">
        <f t="shared" si="0"/>
        <v>0</v>
      </c>
      <c r="J43" s="96">
        <f t="shared" si="0"/>
        <v>0</v>
      </c>
      <c r="K43" s="96">
        <f t="shared" si="0"/>
        <v>0</v>
      </c>
    </row>
    <row r="44" ht="15">
      <c r="G44" s="107"/>
    </row>
    <row r="45" ht="15">
      <c r="D45" s="93" t="s">
        <v>157</v>
      </c>
    </row>
    <row r="46" spans="3:6" ht="15">
      <c r="C46" s="108" t="s">
        <v>34</v>
      </c>
      <c r="D46" s="108" t="s">
        <v>26</v>
      </c>
      <c r="E46" s="108" t="s">
        <v>27</v>
      </c>
      <c r="F46" s="108" t="s">
        <v>65</v>
      </c>
    </row>
    <row r="47" spans="2:6" ht="15">
      <c r="B47" s="94" t="s">
        <v>66</v>
      </c>
      <c r="C47" s="97">
        <f aca="true" t="shared" si="1" ref="C47:F54">C24+H24</f>
        <v>0</v>
      </c>
      <c r="D47" s="97">
        <f t="shared" si="1"/>
        <v>0</v>
      </c>
      <c r="E47" s="97">
        <f t="shared" si="1"/>
        <v>0</v>
      </c>
      <c r="F47" s="97">
        <f t="shared" si="1"/>
        <v>0</v>
      </c>
    </row>
    <row r="48" spans="2:6" ht="15">
      <c r="B48" s="93" t="s">
        <v>67</v>
      </c>
      <c r="C48" s="97">
        <f t="shared" si="1"/>
        <v>0</v>
      </c>
      <c r="D48" s="97">
        <f t="shared" si="1"/>
        <v>0</v>
      </c>
      <c r="E48" s="97">
        <f t="shared" si="1"/>
        <v>0</v>
      </c>
      <c r="F48" s="97">
        <f t="shared" si="1"/>
        <v>0</v>
      </c>
    </row>
    <row r="49" spans="2:6" ht="15">
      <c r="B49" s="93" t="s">
        <v>68</v>
      </c>
      <c r="C49" s="97">
        <f t="shared" si="1"/>
        <v>0</v>
      </c>
      <c r="D49" s="97">
        <f t="shared" si="1"/>
        <v>0</v>
      </c>
      <c r="E49" s="97">
        <f t="shared" si="1"/>
        <v>0</v>
      </c>
      <c r="F49" s="97">
        <f t="shared" si="1"/>
        <v>0</v>
      </c>
    </row>
    <row r="50" spans="2:6" ht="15">
      <c r="B50" s="93" t="s">
        <v>69</v>
      </c>
      <c r="C50" s="97">
        <f t="shared" si="1"/>
        <v>0</v>
      </c>
      <c r="D50" s="97">
        <f t="shared" si="1"/>
        <v>0</v>
      </c>
      <c r="E50" s="97">
        <f t="shared" si="1"/>
        <v>0</v>
      </c>
      <c r="F50" s="97">
        <f t="shared" si="1"/>
        <v>0</v>
      </c>
    </row>
    <row r="51" spans="2:6" ht="15">
      <c r="B51" s="93" t="s">
        <v>70</v>
      </c>
      <c r="C51" s="97">
        <f t="shared" si="1"/>
        <v>0</v>
      </c>
      <c r="D51" s="97">
        <f t="shared" si="1"/>
        <v>0</v>
      </c>
      <c r="E51" s="97">
        <f t="shared" si="1"/>
        <v>0</v>
      </c>
      <c r="F51" s="97">
        <f t="shared" si="1"/>
        <v>0</v>
      </c>
    </row>
    <row r="52" spans="2:6" ht="15">
      <c r="B52" s="93" t="s">
        <v>71</v>
      </c>
      <c r="C52" s="97">
        <f t="shared" si="1"/>
        <v>0</v>
      </c>
      <c r="D52" s="97">
        <f t="shared" si="1"/>
        <v>0</v>
      </c>
      <c r="E52" s="97">
        <f t="shared" si="1"/>
        <v>0</v>
      </c>
      <c r="F52" s="97">
        <f t="shared" si="1"/>
        <v>0</v>
      </c>
    </row>
    <row r="53" spans="2:6" ht="15">
      <c r="B53" s="93" t="s">
        <v>72</v>
      </c>
      <c r="C53" s="97">
        <f t="shared" si="1"/>
        <v>0</v>
      </c>
      <c r="D53" s="97">
        <f t="shared" si="1"/>
        <v>0</v>
      </c>
      <c r="E53" s="97">
        <f t="shared" si="1"/>
        <v>0</v>
      </c>
      <c r="F53" s="97">
        <f t="shared" si="1"/>
        <v>0</v>
      </c>
    </row>
    <row r="54" spans="2:6" ht="15">
      <c r="B54" s="93" t="s">
        <v>73</v>
      </c>
      <c r="C54" s="97">
        <f t="shared" si="1"/>
        <v>0</v>
      </c>
      <c r="D54" s="97">
        <f t="shared" si="1"/>
        <v>0</v>
      </c>
      <c r="E54" s="97">
        <f t="shared" si="1"/>
        <v>0</v>
      </c>
      <c r="F54" s="97">
        <f t="shared" si="1"/>
        <v>0</v>
      </c>
    </row>
  </sheetData>
  <mergeCells count="5">
    <mergeCell ref="B3:N3"/>
    <mergeCell ref="B15:N15"/>
    <mergeCell ref="B16:N16"/>
    <mergeCell ref="B17:N17"/>
    <mergeCell ref="B5:B6"/>
  </mergeCells>
  <printOptions horizontalCentered="1"/>
  <pageMargins left="0" right="0" top="1" bottom="1" header="0" footer="0"/>
  <pageSetup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N45"/>
  <sheetViews>
    <sheetView workbookViewId="0" topLeftCell="A1">
      <selection activeCell="P12" sqref="P12"/>
    </sheetView>
  </sheetViews>
  <sheetFormatPr defaultColWidth="9.00390625" defaultRowHeight="12.75"/>
  <cols>
    <col min="1" max="1" width="2.625" style="3" customWidth="1"/>
    <col min="2" max="2" width="14.25390625" style="3" customWidth="1"/>
    <col min="3" max="3" width="10.625" style="3" customWidth="1"/>
    <col min="4" max="4" width="9.25390625" style="3" customWidth="1"/>
    <col min="5" max="5" width="11.75390625" style="3" customWidth="1"/>
    <col min="6" max="6" width="9.25390625" style="3" customWidth="1"/>
    <col min="7" max="7" width="9.50390625" style="3" customWidth="1"/>
    <col min="8" max="8" width="11.00390625" style="3" customWidth="1"/>
    <col min="9" max="9" width="9.00390625" style="3" bestFit="1" customWidth="1"/>
    <col min="10" max="10" width="9.25390625" style="3" customWidth="1"/>
    <col min="11" max="11" width="10.50390625" style="3" customWidth="1"/>
    <col min="12" max="12" width="7.75390625" style="3" customWidth="1"/>
    <col min="13" max="13" width="9.375" style="3" customWidth="1"/>
    <col min="14" max="14" width="10.50390625" style="3" customWidth="1"/>
    <col min="15" max="16384" width="9.00390625" style="3" customWidth="1"/>
  </cols>
  <sheetData>
    <row r="1" ht="15.75">
      <c r="A1" s="2" t="s">
        <v>164</v>
      </c>
    </row>
    <row r="2" spans="2:14" ht="15">
      <c r="B2" s="4" t="s">
        <v>74</v>
      </c>
      <c r="C2" s="5"/>
      <c r="D2" s="5"/>
      <c r="E2" s="5"/>
      <c r="F2" s="5"/>
      <c r="G2" s="5"/>
      <c r="H2" s="5"/>
      <c r="I2" s="5"/>
      <c r="J2" s="5"/>
      <c r="K2" s="5"/>
      <c r="L2" s="5"/>
      <c r="M2" s="5"/>
      <c r="N2" s="5"/>
    </row>
    <row r="3" spans="2:14" ht="18" customHeight="1">
      <c r="B3" s="204" t="s">
        <v>145</v>
      </c>
      <c r="C3" s="204"/>
      <c r="D3" s="204"/>
      <c r="E3" s="204"/>
      <c r="F3" s="204"/>
      <c r="G3" s="204"/>
      <c r="H3" s="204"/>
      <c r="I3" s="204"/>
      <c r="J3" s="204"/>
      <c r="K3" s="204"/>
      <c r="L3" s="204"/>
      <c r="M3" s="204"/>
      <c r="N3" s="204"/>
    </row>
    <row r="4" spans="2:14" ht="15">
      <c r="B4" s="4" t="s">
        <v>153</v>
      </c>
      <c r="C4" s="5"/>
      <c r="D4" s="5"/>
      <c r="E4" s="5"/>
      <c r="F4" s="5"/>
      <c r="G4" s="5"/>
      <c r="H4" s="5"/>
      <c r="I4" s="5"/>
      <c r="J4" s="5"/>
      <c r="K4" s="5"/>
      <c r="L4" s="5"/>
      <c r="M4" s="5"/>
      <c r="N4" s="5"/>
    </row>
    <row r="5" spans="2:14" ht="18.75" customHeight="1">
      <c r="B5" s="202" t="s">
        <v>117</v>
      </c>
      <c r="C5" s="36" t="s">
        <v>25</v>
      </c>
      <c r="D5" s="76"/>
      <c r="E5" s="37"/>
      <c r="F5" s="38" t="s">
        <v>26</v>
      </c>
      <c r="G5" s="76"/>
      <c r="H5" s="37"/>
      <c r="I5" s="38" t="s">
        <v>27</v>
      </c>
      <c r="J5" s="76"/>
      <c r="K5" s="37"/>
      <c r="L5" s="38" t="s">
        <v>38</v>
      </c>
      <c r="M5" s="76"/>
      <c r="N5" s="37"/>
    </row>
    <row r="6" spans="2:14" ht="43.5" customHeight="1">
      <c r="B6" s="212"/>
      <c r="C6" s="77" t="s">
        <v>126</v>
      </c>
      <c r="D6" s="77" t="s">
        <v>127</v>
      </c>
      <c r="E6" s="77" t="s">
        <v>128</v>
      </c>
      <c r="F6" s="77" t="s">
        <v>126</v>
      </c>
      <c r="G6" s="77" t="s">
        <v>127</v>
      </c>
      <c r="H6" s="77" t="s">
        <v>128</v>
      </c>
      <c r="I6" s="77" t="s">
        <v>126</v>
      </c>
      <c r="J6" s="77" t="s">
        <v>127</v>
      </c>
      <c r="K6" s="77" t="s">
        <v>128</v>
      </c>
      <c r="L6" s="77" t="s">
        <v>126</v>
      </c>
      <c r="M6" s="77" t="s">
        <v>127</v>
      </c>
      <c r="N6" s="77" t="s">
        <v>128</v>
      </c>
    </row>
    <row r="7" spans="2:14" s="78" customFormat="1" ht="21" customHeight="1">
      <c r="B7" s="60" t="s">
        <v>49</v>
      </c>
      <c r="C7" s="79">
        <v>121985</v>
      </c>
      <c r="D7" s="79">
        <v>1255</v>
      </c>
      <c r="E7" s="80">
        <v>10.288150182399475</v>
      </c>
      <c r="F7" s="79">
        <v>91966</v>
      </c>
      <c r="G7" s="79">
        <v>735</v>
      </c>
      <c r="H7" s="80">
        <v>7.992084031054955</v>
      </c>
      <c r="I7" s="79">
        <v>22917</v>
      </c>
      <c r="J7" s="79">
        <v>403</v>
      </c>
      <c r="K7" s="80">
        <v>17.5851987607453</v>
      </c>
      <c r="L7" s="79">
        <v>6750</v>
      </c>
      <c r="M7" s="79">
        <v>97</v>
      </c>
      <c r="N7" s="80">
        <v>14.37037037037037</v>
      </c>
    </row>
    <row r="8" spans="2:14" s="78" customFormat="1" ht="24" customHeight="1">
      <c r="B8" s="58" t="s">
        <v>50</v>
      </c>
      <c r="C8" s="134">
        <v>82039</v>
      </c>
      <c r="D8" s="157">
        <v>639</v>
      </c>
      <c r="E8" s="82">
        <v>7.788978412706151</v>
      </c>
      <c r="F8" s="134">
        <v>65780</v>
      </c>
      <c r="G8" s="157">
        <v>426</v>
      </c>
      <c r="H8" s="82">
        <v>6.4761325630890845</v>
      </c>
      <c r="I8" s="134">
        <v>11578</v>
      </c>
      <c r="J8" s="157">
        <v>155</v>
      </c>
      <c r="K8" s="82">
        <v>13.387458973916049</v>
      </c>
      <c r="L8" s="134">
        <v>4492</v>
      </c>
      <c r="M8" s="157">
        <v>53</v>
      </c>
      <c r="N8" s="172">
        <v>11.798753339269812</v>
      </c>
    </row>
    <row r="9" spans="2:14" s="78" customFormat="1" ht="24" customHeight="1">
      <c r="B9" s="58" t="s">
        <v>51</v>
      </c>
      <c r="C9" s="135">
        <v>26066</v>
      </c>
      <c r="D9" s="135">
        <v>271</v>
      </c>
      <c r="E9" s="82">
        <v>10.396685337220902</v>
      </c>
      <c r="F9" s="135">
        <v>18386</v>
      </c>
      <c r="G9" s="81">
        <v>159</v>
      </c>
      <c r="H9" s="82">
        <v>8.647884259762863</v>
      </c>
      <c r="I9" s="135">
        <v>6157</v>
      </c>
      <c r="J9" s="81">
        <v>84</v>
      </c>
      <c r="K9" s="82">
        <v>13.64300795842131</v>
      </c>
      <c r="L9" s="135">
        <v>1434</v>
      </c>
      <c r="M9" s="81">
        <v>23</v>
      </c>
      <c r="N9" s="82">
        <v>16.03905160390516</v>
      </c>
    </row>
    <row r="10" spans="2:14" s="78" customFormat="1" ht="24" customHeight="1">
      <c r="B10" s="83" t="s">
        <v>52</v>
      </c>
      <c r="C10" s="84">
        <v>10213</v>
      </c>
      <c r="D10" s="84">
        <v>302</v>
      </c>
      <c r="E10" s="86">
        <v>29.570155683932246</v>
      </c>
      <c r="F10" s="84">
        <v>6148</v>
      </c>
      <c r="G10" s="85">
        <v>130</v>
      </c>
      <c r="H10" s="86">
        <v>21.14508783344177</v>
      </c>
      <c r="I10" s="84">
        <v>3429</v>
      </c>
      <c r="J10" s="85">
        <v>143</v>
      </c>
      <c r="K10" s="86">
        <v>41.703120443277925</v>
      </c>
      <c r="L10" s="84">
        <v>570</v>
      </c>
      <c r="M10" s="85">
        <v>19</v>
      </c>
      <c r="N10" s="86">
        <v>33.333333333333336</v>
      </c>
    </row>
    <row r="11" spans="2:14" ht="15.75" hidden="1" thickBot="1">
      <c r="B11" s="87" t="s">
        <v>53</v>
      </c>
      <c r="C11" s="88">
        <f>I36</f>
        <v>0</v>
      </c>
      <c r="D11" s="89">
        <f>713+108</f>
        <v>821</v>
      </c>
      <c r="E11" s="90">
        <f>C11/D11*1000</f>
        <v>0</v>
      </c>
      <c r="F11" s="89">
        <v>67</v>
      </c>
      <c r="G11" s="88">
        <f>D45</f>
        <v>0</v>
      </c>
      <c r="H11" s="90" t="e">
        <f>F11/G11*1000</f>
        <v>#DIV/0!</v>
      </c>
      <c r="I11" s="88">
        <f>K36</f>
        <v>0</v>
      </c>
      <c r="J11" s="89">
        <f>300+46</f>
        <v>346</v>
      </c>
      <c r="K11" s="90">
        <f>I11/J11*1000</f>
        <v>0</v>
      </c>
      <c r="L11" s="91">
        <f>0+1</f>
        <v>1</v>
      </c>
      <c r="M11" s="89">
        <f>20+1</f>
        <v>21</v>
      </c>
      <c r="N11" s="92" t="s">
        <v>29</v>
      </c>
    </row>
    <row r="12" spans="2:14" ht="93" customHeight="1">
      <c r="B12" s="196" t="s">
        <v>118</v>
      </c>
      <c r="C12" s="196"/>
      <c r="D12" s="196"/>
      <c r="E12" s="196"/>
      <c r="F12" s="196"/>
      <c r="G12" s="196"/>
      <c r="H12" s="196"/>
      <c r="I12" s="196"/>
      <c r="J12" s="196"/>
      <c r="K12" s="196"/>
      <c r="L12" s="196"/>
      <c r="M12" s="196"/>
      <c r="N12" s="196"/>
    </row>
    <row r="13" spans="2:14" ht="35.25" customHeight="1">
      <c r="B13" s="196" t="s">
        <v>94</v>
      </c>
      <c r="C13" s="197"/>
      <c r="D13" s="197"/>
      <c r="E13" s="197"/>
      <c r="F13" s="197"/>
      <c r="G13" s="197"/>
      <c r="H13" s="197"/>
      <c r="I13" s="197"/>
      <c r="J13" s="197"/>
      <c r="K13" s="197"/>
      <c r="L13" s="197"/>
      <c r="M13" s="197"/>
      <c r="N13" s="197"/>
    </row>
    <row r="14" spans="2:14" ht="15">
      <c r="B14" s="194" t="s">
        <v>158</v>
      </c>
      <c r="C14" s="195"/>
      <c r="D14" s="195"/>
      <c r="E14" s="195"/>
      <c r="F14" s="195"/>
      <c r="G14" s="195"/>
      <c r="H14" s="195"/>
      <c r="I14" s="195"/>
      <c r="J14" s="195"/>
      <c r="K14" s="195"/>
      <c r="L14" s="195"/>
      <c r="M14" s="195"/>
      <c r="N14" s="195"/>
    </row>
    <row r="18" ht="15">
      <c r="B18" s="93"/>
    </row>
    <row r="20" spans="4:10" ht="15">
      <c r="D20" s="93"/>
      <c r="J20" s="93"/>
    </row>
    <row r="21" spans="3:12" ht="15">
      <c r="C21" s="94"/>
      <c r="D21" s="94"/>
      <c r="E21" s="94"/>
      <c r="F21" s="94"/>
      <c r="I21" s="94"/>
      <c r="J21" s="94"/>
      <c r="K21" s="94"/>
      <c r="L21" s="94"/>
    </row>
    <row r="22" spans="2:12" ht="15">
      <c r="B22" s="94"/>
      <c r="C22" s="95"/>
      <c r="D22" s="96"/>
      <c r="E22" s="96"/>
      <c r="F22" s="96"/>
      <c r="H22" s="94"/>
      <c r="I22" s="177"/>
      <c r="J22" s="177"/>
      <c r="K22" s="177"/>
      <c r="L22" s="97"/>
    </row>
    <row r="23" spans="3:12" ht="15">
      <c r="C23" s="98"/>
      <c r="I23" s="70"/>
      <c r="J23" s="70"/>
      <c r="K23" s="70"/>
      <c r="L23" s="70"/>
    </row>
    <row r="24" spans="2:12" ht="15">
      <c r="B24" s="93"/>
      <c r="C24" s="95"/>
      <c r="D24" s="95"/>
      <c r="E24" s="95"/>
      <c r="F24" s="95"/>
      <c r="H24" s="93"/>
      <c r="I24" s="177"/>
      <c r="J24" s="177"/>
      <c r="K24" s="177"/>
      <c r="L24" s="97"/>
    </row>
    <row r="25" spans="2:12" ht="15">
      <c r="B25" s="93"/>
      <c r="C25" s="95"/>
      <c r="D25" s="95"/>
      <c r="E25" s="95"/>
      <c r="F25" s="95"/>
      <c r="H25" s="93"/>
      <c r="I25" s="177"/>
      <c r="J25" s="177"/>
      <c r="K25" s="177"/>
      <c r="L25" s="97"/>
    </row>
    <row r="26" spans="2:12" ht="15">
      <c r="B26" s="93"/>
      <c r="C26" s="95"/>
      <c r="D26" s="95"/>
      <c r="E26" s="95"/>
      <c r="F26" s="95"/>
      <c r="H26" s="93"/>
      <c r="I26" s="177"/>
      <c r="J26" s="177"/>
      <c r="K26" s="177"/>
      <c r="L26" s="97"/>
    </row>
    <row r="27" spans="2:12" ht="15">
      <c r="B27" s="93"/>
      <c r="C27" s="95"/>
      <c r="D27" s="95"/>
      <c r="E27" s="95"/>
      <c r="F27" s="95"/>
      <c r="H27" s="93"/>
      <c r="I27" s="177"/>
      <c r="J27" s="177"/>
      <c r="K27" s="177"/>
      <c r="L27" s="97"/>
    </row>
    <row r="28" ht="15">
      <c r="C28" s="99"/>
    </row>
    <row r="29" spans="4:10" ht="15">
      <c r="D29" s="93"/>
      <c r="J29" s="93"/>
    </row>
    <row r="30" spans="3:12" ht="15">
      <c r="C30" s="94"/>
      <c r="D30" s="94"/>
      <c r="E30" s="94"/>
      <c r="F30" s="94"/>
      <c r="I30" s="94"/>
      <c r="J30" s="94"/>
      <c r="K30" s="94"/>
      <c r="L30" s="94"/>
    </row>
    <row r="31" spans="2:12" ht="15">
      <c r="B31" s="94"/>
      <c r="C31" s="96"/>
      <c r="D31" s="96"/>
      <c r="E31" s="96"/>
      <c r="F31" s="96"/>
      <c r="H31" s="94"/>
      <c r="I31" s="97"/>
      <c r="J31" s="97"/>
      <c r="K31" s="97"/>
      <c r="L31" s="97"/>
    </row>
    <row r="32" spans="9:12" ht="15">
      <c r="I32" s="70"/>
      <c r="J32" s="70"/>
      <c r="K32" s="70"/>
      <c r="L32" s="70"/>
    </row>
    <row r="33" spans="2:12" ht="15">
      <c r="B33" s="93"/>
      <c r="C33" s="96"/>
      <c r="D33" s="96"/>
      <c r="E33" s="96"/>
      <c r="F33" s="96"/>
      <c r="H33" s="93"/>
      <c r="I33" s="97"/>
      <c r="J33" s="97"/>
      <c r="K33" s="97"/>
      <c r="L33" s="97"/>
    </row>
    <row r="34" spans="2:12" ht="15">
      <c r="B34" s="93"/>
      <c r="C34" s="96"/>
      <c r="D34" s="96"/>
      <c r="E34" s="96"/>
      <c r="F34" s="96"/>
      <c r="H34" s="93"/>
      <c r="I34" s="97"/>
      <c r="J34" s="97"/>
      <c r="K34" s="97"/>
      <c r="L34" s="97"/>
    </row>
    <row r="35" spans="2:12" ht="15">
      <c r="B35" s="93"/>
      <c r="C35" s="96"/>
      <c r="D35" s="96"/>
      <c r="E35" s="96"/>
      <c r="F35" s="96"/>
      <c r="H35" s="93"/>
      <c r="I35" s="97"/>
      <c r="J35" s="97"/>
      <c r="K35" s="97"/>
      <c r="L35" s="97"/>
    </row>
    <row r="36" spans="2:12" ht="15">
      <c r="B36" s="93"/>
      <c r="C36" s="96"/>
      <c r="D36" s="96"/>
      <c r="E36" s="96"/>
      <c r="F36" s="96"/>
      <c r="H36" s="93"/>
      <c r="I36" s="97"/>
      <c r="J36" s="97"/>
      <c r="K36" s="97"/>
      <c r="L36" s="97"/>
    </row>
    <row r="38" ht="15">
      <c r="D38" s="93"/>
    </row>
    <row r="39" spans="3:6" ht="15">
      <c r="C39" s="94"/>
      <c r="D39" s="94"/>
      <c r="E39" s="94"/>
      <c r="F39" s="94"/>
    </row>
    <row r="40" spans="2:6" ht="15">
      <c r="B40" s="94"/>
      <c r="C40" s="97"/>
      <c r="D40" s="96"/>
      <c r="E40" s="96"/>
      <c r="F40" s="96"/>
    </row>
    <row r="42" spans="2:6" ht="15">
      <c r="B42" s="93"/>
      <c r="C42" s="96"/>
      <c r="D42" s="96"/>
      <c r="E42" s="96"/>
      <c r="F42" s="96"/>
    </row>
    <row r="43" spans="2:6" ht="15">
      <c r="B43" s="93"/>
      <c r="C43" s="96"/>
      <c r="D43" s="96"/>
      <c r="E43" s="96"/>
      <c r="F43" s="96"/>
    </row>
    <row r="44" spans="2:6" ht="15">
      <c r="B44" s="93"/>
      <c r="C44" s="96"/>
      <c r="D44" s="96"/>
      <c r="E44" s="96"/>
      <c r="F44" s="96"/>
    </row>
    <row r="45" spans="2:6" ht="15">
      <c r="B45" s="93"/>
      <c r="C45" s="96"/>
      <c r="D45" s="96"/>
      <c r="E45" s="96"/>
      <c r="F45" s="96"/>
    </row>
  </sheetData>
  <mergeCells count="5">
    <mergeCell ref="B3:N3"/>
    <mergeCell ref="B12:N12"/>
    <mergeCell ref="B13:N13"/>
    <mergeCell ref="B14:N14"/>
    <mergeCell ref="B5:B6"/>
  </mergeCells>
  <printOptions horizontalCentered="1"/>
  <pageMargins left="0.25" right="0.25" top="1" bottom="1" header="0.17" footer="0"/>
  <pageSetup fitToHeight="1" fitToWidth="1" orientation="landscape" r:id="rId1"/>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B1:F35"/>
  <sheetViews>
    <sheetView workbookViewId="0" topLeftCell="A1">
      <selection activeCell="B2" sqref="B2"/>
    </sheetView>
  </sheetViews>
  <sheetFormatPr defaultColWidth="9.625" defaultRowHeight="12.75"/>
  <cols>
    <col min="1" max="1" width="4.25390625" style="3" customWidth="1"/>
    <col min="2" max="2" width="10.75390625" style="3" customWidth="1"/>
    <col min="3" max="3" width="5.875" style="3" customWidth="1"/>
    <col min="4" max="4" width="8.875" style="3" customWidth="1"/>
    <col min="5" max="5" width="8.625" style="3" customWidth="1"/>
    <col min="6" max="6" width="5.875" style="3" customWidth="1"/>
    <col min="7" max="16384" width="9.625" style="3" customWidth="1"/>
  </cols>
  <sheetData>
    <row r="1" ht="15.75">
      <c r="B1" s="2" t="s">
        <v>169</v>
      </c>
    </row>
    <row r="2" spans="2:6" ht="15">
      <c r="B2" s="4" t="s">
        <v>0</v>
      </c>
      <c r="C2" s="5"/>
      <c r="D2" s="5"/>
      <c r="E2" s="5"/>
      <c r="F2" s="5"/>
    </row>
    <row r="3" spans="2:6" ht="15.75">
      <c r="B3" s="6" t="s">
        <v>1</v>
      </c>
      <c r="C3" s="5"/>
      <c r="D3" s="5"/>
      <c r="E3" s="5"/>
      <c r="F3" s="5"/>
    </row>
    <row r="4" spans="2:6" ht="15">
      <c r="B4" s="4" t="s">
        <v>2</v>
      </c>
      <c r="C4" s="5"/>
      <c r="D4" s="5"/>
      <c r="E4" s="5"/>
      <c r="F4" s="5"/>
    </row>
    <row r="5" spans="2:6" ht="15">
      <c r="B5" s="4" t="s">
        <v>167</v>
      </c>
      <c r="C5" s="5"/>
      <c r="D5" s="5"/>
      <c r="E5" s="5"/>
      <c r="F5" s="5"/>
    </row>
    <row r="6" spans="2:6" ht="15">
      <c r="B6" s="7" t="s">
        <v>79</v>
      </c>
      <c r="C6" s="8"/>
      <c r="D6" s="184" t="s">
        <v>80</v>
      </c>
      <c r="E6" s="9" t="s">
        <v>81</v>
      </c>
      <c r="F6" s="10"/>
    </row>
    <row r="7" spans="2:6" ht="15">
      <c r="B7" s="11" t="s">
        <v>23</v>
      </c>
      <c r="C7" s="12" t="s">
        <v>24</v>
      </c>
      <c r="D7" s="185"/>
      <c r="E7" s="11" t="s">
        <v>23</v>
      </c>
      <c r="F7" s="11" t="s">
        <v>24</v>
      </c>
    </row>
    <row r="8" spans="2:6" ht="14.25" customHeight="1">
      <c r="B8" s="13">
        <v>103825</v>
      </c>
      <c r="C8" s="14">
        <v>28.586178414096917</v>
      </c>
      <c r="D8" s="15">
        <v>1950</v>
      </c>
      <c r="E8" s="16">
        <v>4214</v>
      </c>
      <c r="F8" s="17">
        <v>26.328449595451563</v>
      </c>
    </row>
    <row r="9" spans="2:6" ht="14.25" customHeight="1">
      <c r="B9" s="13">
        <v>110873</v>
      </c>
      <c r="C9" s="14">
        <v>26.03966790751201</v>
      </c>
      <c r="D9" s="15">
        <v>1960</v>
      </c>
      <c r="E9" s="18">
        <v>4704</v>
      </c>
      <c r="F9" s="19">
        <v>24.116151259125584</v>
      </c>
    </row>
    <row r="10" spans="2:6" ht="14.25" customHeight="1">
      <c r="B10" s="13">
        <v>74667</v>
      </c>
      <c r="C10" s="14">
        <v>20</v>
      </c>
      <c r="D10" s="15">
        <v>1970</v>
      </c>
      <c r="E10" s="18">
        <v>3492</v>
      </c>
      <c r="F10" s="19">
        <v>20.3</v>
      </c>
    </row>
    <row r="11" spans="2:6" ht="14.25" customHeight="1">
      <c r="B11" s="13">
        <v>45526</v>
      </c>
      <c r="C11" s="14">
        <v>12.6</v>
      </c>
      <c r="D11" s="15" t="s">
        <v>3</v>
      </c>
      <c r="E11" s="18">
        <v>1851</v>
      </c>
      <c r="F11" s="19">
        <v>12.8</v>
      </c>
    </row>
    <row r="12" spans="2:6" ht="14.25" customHeight="1">
      <c r="B12" s="13">
        <v>38351</v>
      </c>
      <c r="C12" s="14">
        <v>9.2</v>
      </c>
      <c r="D12" s="15" t="s">
        <v>4</v>
      </c>
      <c r="E12" s="18">
        <v>1638</v>
      </c>
      <c r="F12" s="19">
        <v>10.7</v>
      </c>
    </row>
    <row r="13" spans="2:6" ht="14.25" customHeight="1">
      <c r="B13" s="13">
        <v>36766</v>
      </c>
      <c r="C13" s="14">
        <v>8.9</v>
      </c>
      <c r="D13" s="15" t="s">
        <v>5</v>
      </c>
      <c r="E13" s="18">
        <v>1554</v>
      </c>
      <c r="F13" s="19">
        <v>10.4</v>
      </c>
    </row>
    <row r="14" spans="2:6" ht="14.25" customHeight="1">
      <c r="B14" s="13">
        <v>34628</v>
      </c>
      <c r="C14" s="14">
        <v>8.5</v>
      </c>
      <c r="D14" s="20">
        <v>1992</v>
      </c>
      <c r="E14" s="18">
        <v>1460</v>
      </c>
      <c r="F14" s="19">
        <v>10.2</v>
      </c>
    </row>
    <row r="15" spans="2:6" ht="14.25" customHeight="1">
      <c r="B15" s="13">
        <v>33466</v>
      </c>
      <c r="C15" s="14">
        <v>8.4</v>
      </c>
      <c r="D15" s="20">
        <v>1993</v>
      </c>
      <c r="E15" s="18">
        <v>1319</v>
      </c>
      <c r="F15" s="19">
        <v>9.5</v>
      </c>
    </row>
    <row r="16" spans="2:6" ht="14.25" customHeight="1">
      <c r="B16" s="13">
        <v>31710</v>
      </c>
      <c r="C16" s="14">
        <v>8</v>
      </c>
      <c r="D16" s="20">
        <v>1994</v>
      </c>
      <c r="E16" s="18">
        <v>1184</v>
      </c>
      <c r="F16" s="19">
        <v>8.6</v>
      </c>
    </row>
    <row r="17" spans="2:6" ht="14.25" customHeight="1">
      <c r="B17" s="13">
        <v>29583</v>
      </c>
      <c r="C17" s="14">
        <v>7.6</v>
      </c>
      <c r="D17" s="20">
        <v>1995</v>
      </c>
      <c r="E17" s="18">
        <v>1110</v>
      </c>
      <c r="F17" s="19">
        <v>8.3</v>
      </c>
    </row>
    <row r="18" spans="2:6" ht="14.25" customHeight="1">
      <c r="B18" s="13">
        <v>28487</v>
      </c>
      <c r="C18" s="14">
        <v>7.3</v>
      </c>
      <c r="D18" s="20">
        <v>1996</v>
      </c>
      <c r="E18" s="18">
        <v>1072</v>
      </c>
      <c r="F18" s="19">
        <v>8</v>
      </c>
    </row>
    <row r="19" spans="2:6" ht="14.25" customHeight="1">
      <c r="B19" s="13">
        <v>28045</v>
      </c>
      <c r="C19" s="14">
        <v>7.2</v>
      </c>
      <c r="D19" s="20">
        <v>1997</v>
      </c>
      <c r="E19" s="18">
        <v>1085</v>
      </c>
      <c r="F19" s="19">
        <v>8.1</v>
      </c>
    </row>
    <row r="20" spans="2:6" ht="14.25" customHeight="1">
      <c r="B20" s="13">
        <v>28371</v>
      </c>
      <c r="C20" s="14">
        <v>7.2</v>
      </c>
      <c r="D20" s="20">
        <v>1998</v>
      </c>
      <c r="E20" s="18">
        <v>1091</v>
      </c>
      <c r="F20" s="19">
        <v>8.16317368629769</v>
      </c>
    </row>
    <row r="21" spans="2:6" ht="14.25" customHeight="1">
      <c r="B21" s="21">
        <v>27953</v>
      </c>
      <c r="C21" s="14">
        <v>7.1</v>
      </c>
      <c r="D21" s="20">
        <v>1999</v>
      </c>
      <c r="E21" s="18">
        <v>1071</v>
      </c>
      <c r="F21" s="19">
        <v>8.026740813466338</v>
      </c>
    </row>
    <row r="22" spans="2:6" ht="14.25" customHeight="1">
      <c r="B22" s="21">
        <v>28035</v>
      </c>
      <c r="C22" s="68">
        <v>6.9</v>
      </c>
      <c r="D22" s="20">
        <v>2000</v>
      </c>
      <c r="E22" s="21">
        <v>1112</v>
      </c>
      <c r="F22" s="68">
        <v>8.17358579324944</v>
      </c>
    </row>
    <row r="23" spans="2:6" ht="14.25" customHeight="1">
      <c r="B23" s="73">
        <v>27568</v>
      </c>
      <c r="C23" s="74">
        <v>6.8</v>
      </c>
      <c r="D23" s="20">
        <v>2001</v>
      </c>
      <c r="E23" s="21">
        <v>1066</v>
      </c>
      <c r="F23" s="68">
        <v>8.000180116625515</v>
      </c>
    </row>
    <row r="24" spans="2:6" ht="14.25" customHeight="1">
      <c r="B24" s="73">
        <v>28034</v>
      </c>
      <c r="C24" s="74">
        <v>7</v>
      </c>
      <c r="D24" s="20">
        <v>2002</v>
      </c>
      <c r="E24" s="21">
        <v>1054</v>
      </c>
      <c r="F24" s="68">
        <v>8.13786500718047</v>
      </c>
    </row>
    <row r="25" spans="2:6" ht="14.25" customHeight="1">
      <c r="B25" s="73">
        <v>28025</v>
      </c>
      <c r="C25" s="74">
        <v>6.85</v>
      </c>
      <c r="D25" s="20">
        <v>2003</v>
      </c>
      <c r="E25" s="21">
        <v>1112</v>
      </c>
      <c r="F25" s="68">
        <v>8.49828047382499</v>
      </c>
    </row>
    <row r="26" spans="2:6" ht="14.25" customHeight="1">
      <c r="B26" s="73">
        <v>27936</v>
      </c>
      <c r="C26" s="74">
        <v>6.79</v>
      </c>
      <c r="D26" s="20">
        <v>2004</v>
      </c>
      <c r="E26" s="21">
        <v>984</v>
      </c>
      <c r="F26" s="68">
        <v>7.586153727546064</v>
      </c>
    </row>
    <row r="27" spans="2:6" ht="14.25" customHeight="1">
      <c r="B27" s="73">
        <v>28440</v>
      </c>
      <c r="C27" s="74">
        <v>6.87</v>
      </c>
      <c r="D27" s="20">
        <v>2005</v>
      </c>
      <c r="E27" s="21">
        <v>1013</v>
      </c>
      <c r="F27" s="68">
        <v>7.943976536645806</v>
      </c>
    </row>
    <row r="28" spans="2:6" ht="14.25" customHeight="1">
      <c r="B28" s="174">
        <v>28527</v>
      </c>
      <c r="C28" s="175">
        <v>6.7</v>
      </c>
      <c r="D28" s="20">
        <v>2006</v>
      </c>
      <c r="E28" s="21">
        <v>940</v>
      </c>
      <c r="F28" s="68">
        <v>7.370410155484291</v>
      </c>
    </row>
    <row r="29" spans="2:6" ht="14.25" customHeight="1">
      <c r="B29" s="174">
        <v>29138</v>
      </c>
      <c r="C29" s="175">
        <v>6.8</v>
      </c>
      <c r="D29" s="20">
        <v>2007</v>
      </c>
      <c r="E29" s="21">
        <v>997</v>
      </c>
      <c r="F29" s="68">
        <v>7.965040104815774</v>
      </c>
    </row>
    <row r="30" spans="2:6" ht="14.25" customHeight="1">
      <c r="B30" s="174">
        <v>28033</v>
      </c>
      <c r="C30" s="175">
        <v>6.6</v>
      </c>
      <c r="D30" s="20">
        <v>2008</v>
      </c>
      <c r="E30" s="21">
        <v>894</v>
      </c>
      <c r="F30" s="68">
        <v>7.374351444762478</v>
      </c>
    </row>
    <row r="31" spans="2:6" ht="14.25" customHeight="1">
      <c r="B31" s="72"/>
      <c r="C31" s="69"/>
      <c r="D31" s="24"/>
      <c r="E31" s="22"/>
      <c r="F31" s="23"/>
    </row>
    <row r="32" spans="2:6" s="1" customFormat="1" ht="15" customHeight="1">
      <c r="B32" s="186" t="s">
        <v>90</v>
      </c>
      <c r="C32" s="186"/>
      <c r="D32" s="186"/>
      <c r="E32" s="186"/>
      <c r="F32" s="186"/>
    </row>
    <row r="33" spans="2:6" s="1" customFormat="1" ht="67.5" customHeight="1">
      <c r="B33" s="187" t="s">
        <v>168</v>
      </c>
      <c r="C33" s="187"/>
      <c r="D33" s="187"/>
      <c r="E33" s="187"/>
      <c r="F33" s="187"/>
    </row>
    <row r="34" ht="15">
      <c r="B34" s="3" t="s">
        <v>91</v>
      </c>
    </row>
    <row r="35" ht="15">
      <c r="B35" s="3" t="s">
        <v>92</v>
      </c>
    </row>
  </sheetData>
  <mergeCells count="3">
    <mergeCell ref="D6:D7"/>
    <mergeCell ref="B32:F32"/>
    <mergeCell ref="B33:F33"/>
  </mergeCells>
  <printOptions horizontalCentered="1"/>
  <pageMargins left="0.75" right="0.7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L31"/>
  <sheetViews>
    <sheetView workbookViewId="0" topLeftCell="A1">
      <selection activeCell="P15" sqref="P15"/>
    </sheetView>
  </sheetViews>
  <sheetFormatPr defaultColWidth="9.00390625" defaultRowHeight="12.75"/>
  <cols>
    <col min="1" max="1" width="4.50390625" style="3" customWidth="1"/>
    <col min="2" max="2" width="6.25390625" style="3" bestFit="1" customWidth="1"/>
    <col min="3" max="3" width="8.00390625" style="3" bestFit="1" customWidth="1"/>
    <col min="4" max="4" width="6.625" style="3" customWidth="1"/>
    <col min="5" max="5" width="8.00390625" style="3" bestFit="1" customWidth="1"/>
    <col min="6" max="6" width="6.625" style="3" customWidth="1"/>
    <col min="7" max="7" width="8.00390625" style="3" bestFit="1" customWidth="1"/>
    <col min="8" max="8" width="6.625" style="3" customWidth="1"/>
    <col min="9" max="9" width="8.00390625" style="3" bestFit="1" customWidth="1"/>
    <col min="10" max="10" width="6.625" style="3" customWidth="1"/>
    <col min="11" max="11" width="8.00390625" style="3" bestFit="1" customWidth="1"/>
    <col min="12" max="12" width="6.625" style="3" customWidth="1"/>
    <col min="13" max="16384" width="9.00390625" style="3" customWidth="1"/>
  </cols>
  <sheetData>
    <row r="1" spans="1:2" ht="15.75">
      <c r="A1" s="2"/>
      <c r="B1" s="25"/>
    </row>
    <row r="2" spans="2:12" ht="15">
      <c r="B2" s="4" t="s">
        <v>10</v>
      </c>
      <c r="C2" s="5"/>
      <c r="D2" s="5"/>
      <c r="E2" s="5"/>
      <c r="F2" s="5"/>
      <c r="G2" s="5"/>
      <c r="H2" s="5"/>
      <c r="I2" s="5"/>
      <c r="J2" s="5"/>
      <c r="K2" s="5"/>
      <c r="L2" s="5"/>
    </row>
    <row r="3" spans="2:12" ht="15.75">
      <c r="B3" s="6" t="s">
        <v>11</v>
      </c>
      <c r="C3" s="5"/>
      <c r="D3" s="5"/>
      <c r="E3" s="5"/>
      <c r="F3" s="5"/>
      <c r="G3" s="5"/>
      <c r="H3" s="5"/>
      <c r="I3" s="5"/>
      <c r="J3" s="5"/>
      <c r="K3" s="5"/>
      <c r="L3" s="5"/>
    </row>
    <row r="4" spans="2:12" ht="15">
      <c r="B4" s="4" t="s">
        <v>163</v>
      </c>
      <c r="C4" s="5"/>
      <c r="D4" s="5"/>
      <c r="E4" s="5"/>
      <c r="F4" s="5"/>
      <c r="G4" s="5"/>
      <c r="H4" s="5"/>
      <c r="I4" s="5"/>
      <c r="J4" s="5"/>
      <c r="K4" s="5"/>
      <c r="L4" s="5"/>
    </row>
    <row r="5" spans="2:12" ht="15">
      <c r="B5" s="184" t="s">
        <v>80</v>
      </c>
      <c r="C5" s="190" t="s">
        <v>85</v>
      </c>
      <c r="D5" s="191"/>
      <c r="E5" s="9" t="s">
        <v>56</v>
      </c>
      <c r="F5" s="8"/>
      <c r="G5" s="9"/>
      <c r="H5" s="8"/>
      <c r="I5" s="8"/>
      <c r="J5" s="8"/>
      <c r="K5" s="8"/>
      <c r="L5" s="10"/>
    </row>
    <row r="6" spans="2:12" ht="20.25" customHeight="1">
      <c r="B6" s="188"/>
      <c r="C6" s="192"/>
      <c r="D6" s="193"/>
      <c r="E6" s="198" t="s">
        <v>105</v>
      </c>
      <c r="F6" s="199"/>
      <c r="G6" s="200" t="s">
        <v>84</v>
      </c>
      <c r="H6" s="201"/>
      <c r="I6" s="198" t="s">
        <v>83</v>
      </c>
      <c r="J6" s="199"/>
      <c r="K6" s="198" t="s">
        <v>82</v>
      </c>
      <c r="L6" s="199"/>
    </row>
    <row r="7" spans="2:12" ht="15">
      <c r="B7" s="189"/>
      <c r="C7" s="26" t="s">
        <v>23</v>
      </c>
      <c r="D7" s="26" t="s">
        <v>24</v>
      </c>
      <c r="E7" s="26" t="s">
        <v>23</v>
      </c>
      <c r="F7" s="26" t="s">
        <v>24</v>
      </c>
      <c r="G7" s="26" t="s">
        <v>23</v>
      </c>
      <c r="H7" s="26" t="s">
        <v>24</v>
      </c>
      <c r="I7" s="26" t="s">
        <v>23</v>
      </c>
      <c r="J7" s="26" t="s">
        <v>24</v>
      </c>
      <c r="K7" s="26" t="s">
        <v>23</v>
      </c>
      <c r="L7" s="26" t="s">
        <v>24</v>
      </c>
    </row>
    <row r="8" spans="2:12" ht="16.5" customHeight="1">
      <c r="B8" s="27" t="s">
        <v>12</v>
      </c>
      <c r="C8" s="18">
        <v>3492</v>
      </c>
      <c r="D8" s="19">
        <v>20.34</v>
      </c>
      <c r="E8" s="18">
        <v>1367</v>
      </c>
      <c r="F8" s="19">
        <v>7.96</v>
      </c>
      <c r="G8" s="18">
        <v>1095</v>
      </c>
      <c r="H8" s="19">
        <v>6.38</v>
      </c>
      <c r="I8" s="18">
        <v>221</v>
      </c>
      <c r="J8" s="19">
        <v>1.29</v>
      </c>
      <c r="K8" s="18">
        <v>809</v>
      </c>
      <c r="L8" s="19">
        <v>4.71</v>
      </c>
    </row>
    <row r="9" spans="2:12" ht="16.5" customHeight="1">
      <c r="B9" s="27" t="s">
        <v>3</v>
      </c>
      <c r="C9" s="18">
        <v>1851</v>
      </c>
      <c r="D9" s="19">
        <v>12.75</v>
      </c>
      <c r="E9" s="18">
        <v>790</v>
      </c>
      <c r="F9" s="19">
        <v>5.44</v>
      </c>
      <c r="G9" s="18">
        <v>310</v>
      </c>
      <c r="H9" s="19">
        <v>2.14</v>
      </c>
      <c r="I9" s="18">
        <v>184</v>
      </c>
      <c r="J9" s="19">
        <v>1.27</v>
      </c>
      <c r="K9" s="18">
        <v>567</v>
      </c>
      <c r="L9" s="19">
        <v>3.91</v>
      </c>
    </row>
    <row r="10" spans="2:12" ht="16.5" customHeight="1">
      <c r="B10" s="27" t="s">
        <v>4</v>
      </c>
      <c r="C10" s="18">
        <v>1638</v>
      </c>
      <c r="D10" s="19">
        <v>10.7</v>
      </c>
      <c r="E10" s="18">
        <v>673</v>
      </c>
      <c r="F10" s="19">
        <v>4.4</v>
      </c>
      <c r="G10" s="18">
        <v>219</v>
      </c>
      <c r="H10" s="19">
        <v>1.4</v>
      </c>
      <c r="I10" s="18">
        <v>181</v>
      </c>
      <c r="J10" s="19">
        <v>1.2</v>
      </c>
      <c r="K10" s="18">
        <v>565</v>
      </c>
      <c r="L10" s="19">
        <v>3.7</v>
      </c>
    </row>
    <row r="11" spans="2:12" ht="16.5" customHeight="1">
      <c r="B11" s="27" t="s">
        <v>5</v>
      </c>
      <c r="C11" s="18">
        <v>1554</v>
      </c>
      <c r="D11" s="19">
        <v>10.4</v>
      </c>
      <c r="E11" s="18">
        <v>663</v>
      </c>
      <c r="F11" s="19">
        <v>4.4</v>
      </c>
      <c r="G11" s="18">
        <v>182</v>
      </c>
      <c r="H11" s="19">
        <v>1.2</v>
      </c>
      <c r="I11" s="18">
        <v>158</v>
      </c>
      <c r="J11" s="19">
        <v>1.1</v>
      </c>
      <c r="K11" s="18">
        <v>551</v>
      </c>
      <c r="L11" s="19">
        <v>3.7</v>
      </c>
    </row>
    <row r="12" spans="2:12" ht="16.5" customHeight="1">
      <c r="B12" s="27" t="s">
        <v>6</v>
      </c>
      <c r="C12" s="18">
        <v>1460</v>
      </c>
      <c r="D12" s="19">
        <v>10.151084288763583</v>
      </c>
      <c r="E12" s="18">
        <v>648</v>
      </c>
      <c r="F12" s="19">
        <v>4.505412752821098</v>
      </c>
      <c r="G12" s="18">
        <v>173</v>
      </c>
      <c r="H12" s="19">
        <v>1.202833960243904</v>
      </c>
      <c r="I12" s="18">
        <v>141</v>
      </c>
      <c r="J12" s="19">
        <v>0.9803444415860721</v>
      </c>
      <c r="K12" s="18">
        <v>498</v>
      </c>
      <c r="L12" s="19">
        <v>3.4624931341125103</v>
      </c>
    </row>
    <row r="13" spans="2:12" ht="16.5" customHeight="1">
      <c r="B13" s="27" t="s">
        <v>7</v>
      </c>
      <c r="C13" s="18">
        <v>1319</v>
      </c>
      <c r="D13" s="19">
        <v>9.451132129550015</v>
      </c>
      <c r="E13" s="18">
        <v>551</v>
      </c>
      <c r="F13" s="19">
        <v>3.9481226712525075</v>
      </c>
      <c r="G13" s="18">
        <v>157</v>
      </c>
      <c r="H13" s="19">
        <v>1.1249641731155058</v>
      </c>
      <c r="I13" s="18">
        <v>148</v>
      </c>
      <c r="J13" s="19">
        <v>1.0604757810260819</v>
      </c>
      <c r="K13" s="18">
        <v>463</v>
      </c>
      <c r="L13" s="19">
        <v>3.3175695041559186</v>
      </c>
    </row>
    <row r="14" spans="2:12" ht="16.5" customHeight="1">
      <c r="B14" s="28" t="s">
        <v>8</v>
      </c>
      <c r="C14" s="18">
        <v>1184</v>
      </c>
      <c r="D14" s="19">
        <v>8.6</v>
      </c>
      <c r="E14" s="18">
        <v>521</v>
      </c>
      <c r="F14" s="19">
        <v>3.8</v>
      </c>
      <c r="G14" s="18">
        <v>136</v>
      </c>
      <c r="H14" s="19">
        <v>1</v>
      </c>
      <c r="I14" s="18">
        <v>118</v>
      </c>
      <c r="J14" s="19">
        <v>0.9</v>
      </c>
      <c r="K14" s="18">
        <v>409</v>
      </c>
      <c r="L14" s="19">
        <v>3</v>
      </c>
    </row>
    <row r="15" spans="2:12" ht="16.5" customHeight="1">
      <c r="B15" s="28" t="s">
        <v>9</v>
      </c>
      <c r="C15" s="29">
        <v>1110</v>
      </c>
      <c r="D15" s="30">
        <v>8.273148044630279</v>
      </c>
      <c r="E15" s="29">
        <v>470</v>
      </c>
      <c r="F15" s="30">
        <v>3.5030446675461544</v>
      </c>
      <c r="G15" s="29">
        <v>126</v>
      </c>
      <c r="H15" s="30">
        <v>0.9391141023634372</v>
      </c>
      <c r="I15" s="29">
        <v>129</v>
      </c>
      <c r="J15" s="30">
        <v>0.961473961943519</v>
      </c>
      <c r="K15" s="29">
        <v>385</v>
      </c>
      <c r="L15" s="30">
        <v>2.8695153127771693</v>
      </c>
    </row>
    <row r="16" spans="2:12" ht="16.5" customHeight="1">
      <c r="B16" s="28" t="s">
        <v>13</v>
      </c>
      <c r="C16" s="29">
        <v>1072</v>
      </c>
      <c r="D16" s="30">
        <v>7.989923156615909</v>
      </c>
      <c r="E16" s="29">
        <v>444</v>
      </c>
      <c r="F16" s="30">
        <v>3.309259217852112</v>
      </c>
      <c r="G16" s="29">
        <v>126</v>
      </c>
      <c r="H16" s="30">
        <v>0.9391141023634372</v>
      </c>
      <c r="I16" s="29">
        <v>133</v>
      </c>
      <c r="J16" s="30">
        <v>0.9912871080502949</v>
      </c>
      <c r="K16" s="29">
        <v>369</v>
      </c>
      <c r="L16" s="30">
        <v>2.750262728350066</v>
      </c>
    </row>
    <row r="17" spans="2:12" ht="16.5" customHeight="1">
      <c r="B17" s="28" t="s">
        <v>75</v>
      </c>
      <c r="C17" s="29">
        <v>1085</v>
      </c>
      <c r="D17" s="30">
        <v>8.124358849560835</v>
      </c>
      <c r="E17" s="29">
        <v>444</v>
      </c>
      <c r="F17" s="30">
        <v>3.3246224232304247</v>
      </c>
      <c r="G17" s="29">
        <v>143</v>
      </c>
      <c r="H17" s="30">
        <v>1.0707680327070963</v>
      </c>
      <c r="I17" s="29">
        <v>161</v>
      </c>
      <c r="J17" s="30">
        <v>1.2055500228380596</v>
      </c>
      <c r="K17" s="29">
        <v>337</v>
      </c>
      <c r="L17" s="31">
        <v>2.523418370785255</v>
      </c>
    </row>
    <row r="18" spans="2:12" ht="16.5" customHeight="1">
      <c r="B18" s="28" t="s">
        <v>78</v>
      </c>
      <c r="C18" s="29">
        <v>1091</v>
      </c>
      <c r="D18" s="30">
        <v>8.16317368629769</v>
      </c>
      <c r="E18" s="29">
        <v>452</v>
      </c>
      <c r="F18" s="30">
        <v>3.381993131261738</v>
      </c>
      <c r="G18" s="29">
        <v>123</v>
      </c>
      <c r="H18" s="30">
        <v>0.9203211397017561</v>
      </c>
      <c r="I18" s="29">
        <v>134</v>
      </c>
      <c r="J18" s="30">
        <v>1.00262628227671</v>
      </c>
      <c r="K18" s="29">
        <v>382</v>
      </c>
      <c r="L18" s="31">
        <v>2.8582331330574866</v>
      </c>
    </row>
    <row r="19" spans="2:12" ht="16.5" customHeight="1">
      <c r="B19" s="28" t="s">
        <v>93</v>
      </c>
      <c r="C19" s="29">
        <v>1071</v>
      </c>
      <c r="D19" s="30">
        <v>8.026740813466338</v>
      </c>
      <c r="E19" s="29">
        <v>467</v>
      </c>
      <c r="F19" s="30">
        <v>3.499988758066088</v>
      </c>
      <c r="G19" s="29">
        <v>115</v>
      </c>
      <c r="H19" s="30">
        <v>0.8618815999520344</v>
      </c>
      <c r="I19" s="29">
        <v>147</v>
      </c>
      <c r="J19" s="30">
        <v>1.1017095234169485</v>
      </c>
      <c r="K19" s="29">
        <v>342</v>
      </c>
      <c r="L19" s="30">
        <v>2.563160932031267</v>
      </c>
    </row>
    <row r="20" spans="2:12" ht="16.5" customHeight="1">
      <c r="B20" s="28" t="s">
        <v>138</v>
      </c>
      <c r="C20" s="43">
        <v>1112</v>
      </c>
      <c r="D20" s="31">
        <v>8.17358579324944</v>
      </c>
      <c r="E20" s="43">
        <v>520</v>
      </c>
      <c r="F20" s="31">
        <v>3.8221804069152063</v>
      </c>
      <c r="G20" s="43">
        <v>133</v>
      </c>
      <c r="H20" s="31">
        <v>0.9775961425379277</v>
      </c>
      <c r="I20" s="43">
        <v>124</v>
      </c>
      <c r="J20" s="31">
        <v>0.9114430201105492</v>
      </c>
      <c r="K20" s="43">
        <v>335</v>
      </c>
      <c r="L20" s="31">
        <v>2.462366223685758</v>
      </c>
    </row>
    <row r="21" spans="2:12" ht="16.5" customHeight="1">
      <c r="B21" s="28" t="s">
        <v>144</v>
      </c>
      <c r="C21" s="43">
        <v>1066</v>
      </c>
      <c r="D21" s="31">
        <v>8.000180116625515</v>
      </c>
      <c r="E21" s="43">
        <v>467</v>
      </c>
      <c r="F21" s="31">
        <v>3.5047693381464495</v>
      </c>
      <c r="G21" s="43">
        <v>121</v>
      </c>
      <c r="H21" s="31">
        <v>0.9080879869715641</v>
      </c>
      <c r="I21" s="43">
        <v>141</v>
      </c>
      <c r="J21" s="31">
        <v>1.0581851749007483</v>
      </c>
      <c r="K21" s="43">
        <v>337</v>
      </c>
      <c r="L21" s="31">
        <v>2.5291376166067527</v>
      </c>
    </row>
    <row r="22" spans="2:12" ht="16.5" customHeight="1">
      <c r="B22" s="28">
        <v>2002</v>
      </c>
      <c r="C22" s="43">
        <v>1054</v>
      </c>
      <c r="D22" s="31">
        <v>8.13786500718047</v>
      </c>
      <c r="E22" s="43">
        <v>470</v>
      </c>
      <c r="F22" s="31">
        <v>3.628839234700968</v>
      </c>
      <c r="G22" s="43">
        <v>100</v>
      </c>
      <c r="H22" s="31">
        <v>0.7720934541916954</v>
      </c>
      <c r="I22" s="43">
        <v>149</v>
      </c>
      <c r="J22" s="31">
        <v>1.150419246745626</v>
      </c>
      <c r="K22" s="43">
        <v>335</v>
      </c>
      <c r="L22" s="31">
        <v>2.58651307154218</v>
      </c>
    </row>
    <row r="23" spans="2:12" ht="16.5" customHeight="1">
      <c r="B23" s="28">
        <v>2003</v>
      </c>
      <c r="C23" s="43">
        <v>1112</v>
      </c>
      <c r="D23" s="31">
        <v>8.49828047382499</v>
      </c>
      <c r="E23" s="43">
        <v>486</v>
      </c>
      <c r="F23" s="31">
        <v>3.714176538020634</v>
      </c>
      <c r="G23" s="43">
        <v>136</v>
      </c>
      <c r="H23" s="31">
        <v>1.0393580435613297</v>
      </c>
      <c r="I23" s="43">
        <v>149</v>
      </c>
      <c r="J23" s="31">
        <v>1.1387084447841038</v>
      </c>
      <c r="K23" s="43">
        <v>341</v>
      </c>
      <c r="L23" s="31">
        <v>2.6060374474589225</v>
      </c>
    </row>
    <row r="24" spans="2:12" ht="16.5" customHeight="1">
      <c r="B24" s="28">
        <v>2004</v>
      </c>
      <c r="C24" s="43">
        <v>984</v>
      </c>
      <c r="D24" s="31">
        <v>7.586153727546064</v>
      </c>
      <c r="E24" s="43">
        <v>437</v>
      </c>
      <c r="F24" s="31">
        <v>3.369054043635803</v>
      </c>
      <c r="G24" s="43">
        <v>126</v>
      </c>
      <c r="H24" s="31">
        <v>0.9713977334052887</v>
      </c>
      <c r="I24" s="43">
        <v>131</v>
      </c>
      <c r="J24" s="31">
        <v>1.0099452625086731</v>
      </c>
      <c r="K24" s="43">
        <v>290</v>
      </c>
      <c r="L24" s="31">
        <v>2.2357566879962993</v>
      </c>
    </row>
    <row r="25" spans="2:12" ht="16.5" customHeight="1">
      <c r="B25" s="28">
        <v>2005</v>
      </c>
      <c r="C25" s="43">
        <v>1013</v>
      </c>
      <c r="D25" s="31">
        <v>7.943976536645806</v>
      </c>
      <c r="E25" s="43">
        <v>432</v>
      </c>
      <c r="F25" s="31">
        <v>3.3877570225379947</v>
      </c>
      <c r="G25" s="43">
        <v>124</v>
      </c>
      <c r="H25" s="31">
        <v>0.9724117379507207</v>
      </c>
      <c r="I25" s="43">
        <v>144</v>
      </c>
      <c r="J25" s="31">
        <v>1.1292523408459982</v>
      </c>
      <c r="K25" s="43">
        <v>313</v>
      </c>
      <c r="L25" s="31">
        <v>2.4545554353110934</v>
      </c>
    </row>
    <row r="26" spans="2:12" ht="16.5" customHeight="1">
      <c r="B26" s="28">
        <v>2006</v>
      </c>
      <c r="C26" s="43">
        <v>940</v>
      </c>
      <c r="D26" s="31">
        <v>7.4</v>
      </c>
      <c r="E26" s="43">
        <v>417</v>
      </c>
      <c r="F26" s="31">
        <v>3.269639398762712</v>
      </c>
      <c r="G26" s="43">
        <v>111</v>
      </c>
      <c r="H26" s="31">
        <v>0.8703356672965492</v>
      </c>
      <c r="I26" s="43">
        <v>132</v>
      </c>
      <c r="J26" s="31">
        <v>1.0349937665148152</v>
      </c>
      <c r="K26" s="43">
        <v>280</v>
      </c>
      <c r="L26" s="31">
        <v>2.1954413229102143</v>
      </c>
    </row>
    <row r="27" spans="2:12" ht="16.5" customHeight="1">
      <c r="B27" s="28">
        <v>2007</v>
      </c>
      <c r="C27" s="43">
        <v>997</v>
      </c>
      <c r="D27" s="31">
        <v>7.965040104815774</v>
      </c>
      <c r="E27" s="43">
        <v>452</v>
      </c>
      <c r="F27" s="31">
        <v>3.611031221039849</v>
      </c>
      <c r="G27" s="43">
        <v>101</v>
      </c>
      <c r="H27" s="31">
        <v>0.8068897197456301</v>
      </c>
      <c r="I27" s="43">
        <v>144</v>
      </c>
      <c r="J27" s="31">
        <v>1.1504170261719873</v>
      </c>
      <c r="K27" s="43">
        <v>300</v>
      </c>
      <c r="L27" s="31">
        <v>2.396702137858307</v>
      </c>
    </row>
    <row r="28" spans="2:12" ht="16.5" customHeight="1">
      <c r="B28" s="28">
        <v>2008</v>
      </c>
      <c r="C28" s="43">
        <v>894</v>
      </c>
      <c r="D28" s="31">
        <v>7.374351444762478</v>
      </c>
      <c r="E28" s="43">
        <v>399</v>
      </c>
      <c r="F28" s="31">
        <v>3.2912373897765423</v>
      </c>
      <c r="G28" s="43">
        <v>102</v>
      </c>
      <c r="H28" s="31">
        <v>0.8413689567849808</v>
      </c>
      <c r="I28" s="43">
        <v>107</v>
      </c>
      <c r="J28" s="31">
        <v>0.88261253309797</v>
      </c>
      <c r="K28" s="43">
        <v>286</v>
      </c>
      <c r="L28" s="31">
        <v>2.359132565102985</v>
      </c>
    </row>
    <row r="29" spans="2:12" ht="16.5" customHeight="1">
      <c r="B29" s="32"/>
      <c r="C29" s="33"/>
      <c r="D29" s="34"/>
      <c r="E29" s="33"/>
      <c r="F29" s="34"/>
      <c r="G29" s="33"/>
      <c r="H29" s="34"/>
      <c r="I29" s="33"/>
      <c r="J29" s="34"/>
      <c r="K29" s="33"/>
      <c r="L29" s="34"/>
    </row>
    <row r="30" spans="2:12" s="1" customFormat="1" ht="18" customHeight="1">
      <c r="B30" s="194" t="s">
        <v>14</v>
      </c>
      <c r="C30" s="195"/>
      <c r="D30" s="195"/>
      <c r="E30" s="195"/>
      <c r="F30" s="195"/>
      <c r="G30" s="195"/>
      <c r="H30" s="195"/>
      <c r="I30" s="195"/>
      <c r="J30" s="195"/>
      <c r="K30" s="195"/>
      <c r="L30" s="195"/>
    </row>
    <row r="31" spans="2:12" s="1" customFormat="1" ht="31.5" customHeight="1">
      <c r="B31" s="196" t="s">
        <v>162</v>
      </c>
      <c r="C31" s="197"/>
      <c r="D31" s="197"/>
      <c r="E31" s="197"/>
      <c r="F31" s="197"/>
      <c r="G31" s="197"/>
      <c r="H31" s="197"/>
      <c r="I31" s="197"/>
      <c r="J31" s="197"/>
      <c r="K31" s="197"/>
      <c r="L31" s="197"/>
    </row>
  </sheetData>
  <mergeCells count="8">
    <mergeCell ref="B5:B7"/>
    <mergeCell ref="C5:D6"/>
    <mergeCell ref="B30:L30"/>
    <mergeCell ref="B31:L31"/>
    <mergeCell ref="E6:F6"/>
    <mergeCell ref="G6:H6"/>
    <mergeCell ref="I6:J6"/>
    <mergeCell ref="K6:L6"/>
  </mergeCells>
  <printOptions horizontalCentered="1"/>
  <pageMargins left="0.5" right="0.5" top="1" bottom="1" header="0" footer="0"/>
  <pageSetup fitToHeight="1" fitToWidth="1" orientation="portrait" scale="98" r:id="rId1"/>
</worksheet>
</file>

<file path=xl/worksheets/sheet4.xml><?xml version="1.0" encoding="utf-8"?>
<worksheet xmlns="http://schemas.openxmlformats.org/spreadsheetml/2006/main" xmlns:r="http://schemas.openxmlformats.org/officeDocument/2006/relationships">
  <dimension ref="A1:M25"/>
  <sheetViews>
    <sheetView workbookViewId="0" topLeftCell="A1">
      <selection activeCell="L17" sqref="L17"/>
    </sheetView>
  </sheetViews>
  <sheetFormatPr defaultColWidth="9.00390625" defaultRowHeight="12.75"/>
  <cols>
    <col min="1" max="1" width="4.125" style="3" customWidth="1"/>
    <col min="2" max="2" width="17.00390625" style="3" customWidth="1"/>
    <col min="3" max="3" width="9.75390625" style="3" customWidth="1"/>
    <col min="4" max="4" width="8.50390625" style="3" customWidth="1"/>
    <col min="5" max="5" width="6.625" style="3" customWidth="1"/>
    <col min="6" max="6" width="9.375" style="3" customWidth="1"/>
    <col min="7" max="8" width="9.625" style="3" customWidth="1"/>
    <col min="9" max="9" width="8.625" style="3" customWidth="1"/>
    <col min="10" max="10" width="9.75390625" style="3" customWidth="1"/>
    <col min="11" max="11" width="8.625" style="3" customWidth="1"/>
    <col min="12" max="16384" width="9.00390625" style="3" customWidth="1"/>
  </cols>
  <sheetData>
    <row r="1" spans="1:2" ht="15.75">
      <c r="A1" s="2" t="s">
        <v>166</v>
      </c>
      <c r="B1" s="25"/>
    </row>
    <row r="2" spans="2:11" ht="15">
      <c r="B2" s="4" t="s">
        <v>15</v>
      </c>
      <c r="C2" s="5"/>
      <c r="D2" s="5"/>
      <c r="E2" s="5"/>
      <c r="F2" s="5"/>
      <c r="G2" s="5"/>
      <c r="H2" s="5"/>
      <c r="I2" s="5"/>
      <c r="J2" s="5"/>
      <c r="K2" s="5"/>
    </row>
    <row r="3" spans="2:11" ht="15.75">
      <c r="B3" s="6" t="s">
        <v>139</v>
      </c>
      <c r="C3" s="5"/>
      <c r="D3" s="5"/>
      <c r="E3" s="5"/>
      <c r="F3" s="5"/>
      <c r="G3" s="5"/>
      <c r="H3" s="5"/>
      <c r="I3" s="5"/>
      <c r="J3" s="5"/>
      <c r="K3" s="5"/>
    </row>
    <row r="4" spans="2:11" ht="15">
      <c r="B4" s="4" t="s">
        <v>153</v>
      </c>
      <c r="C4" s="5"/>
      <c r="D4" s="5"/>
      <c r="E4" s="5"/>
      <c r="F4" s="5"/>
      <c r="G4" s="5"/>
      <c r="H4" s="5"/>
      <c r="I4" s="5"/>
      <c r="J4" s="5"/>
      <c r="K4" s="5"/>
    </row>
    <row r="5" spans="2:13" ht="16.5" customHeight="1">
      <c r="B5" s="184" t="s">
        <v>16</v>
      </c>
      <c r="C5" s="35" t="s">
        <v>17</v>
      </c>
      <c r="D5" s="36" t="s">
        <v>18</v>
      </c>
      <c r="E5" s="37"/>
      <c r="F5" s="38" t="s">
        <v>19</v>
      </c>
      <c r="G5" s="37"/>
      <c r="H5" s="38" t="s">
        <v>20</v>
      </c>
      <c r="I5" s="37"/>
      <c r="J5" s="38" t="s">
        <v>21</v>
      </c>
      <c r="K5" s="37"/>
      <c r="M5" s="67"/>
    </row>
    <row r="6" spans="2:11" ht="16.5" customHeight="1">
      <c r="B6" s="189"/>
      <c r="C6" s="26" t="s">
        <v>22</v>
      </c>
      <c r="D6" s="39" t="s">
        <v>23</v>
      </c>
      <c r="E6" s="39" t="s">
        <v>24</v>
      </c>
      <c r="F6" s="39" t="s">
        <v>23</v>
      </c>
      <c r="G6" s="39" t="s">
        <v>24</v>
      </c>
      <c r="H6" s="39" t="s">
        <v>23</v>
      </c>
      <c r="I6" s="39" t="s">
        <v>24</v>
      </c>
      <c r="J6" s="39" t="s">
        <v>23</v>
      </c>
      <c r="K6" s="39" t="s">
        <v>24</v>
      </c>
    </row>
    <row r="7" spans="2:11" ht="24.75" customHeight="1">
      <c r="B7" s="40" t="s">
        <v>25</v>
      </c>
      <c r="C7" s="62">
        <v>121231</v>
      </c>
      <c r="D7" s="85">
        <v>894</v>
      </c>
      <c r="E7" s="130">
        <v>7.374351444762478</v>
      </c>
      <c r="F7" s="85">
        <v>501</v>
      </c>
      <c r="G7" s="130">
        <v>4.132606346561523</v>
      </c>
      <c r="H7" s="85">
        <v>754</v>
      </c>
      <c r="I7" s="120">
        <v>6.181087838668688</v>
      </c>
      <c r="J7" s="85">
        <v>1255</v>
      </c>
      <c r="K7" s="130">
        <v>10.288150182399475</v>
      </c>
    </row>
    <row r="8" spans="2:11" ht="15">
      <c r="B8" s="41"/>
      <c r="C8" s="139"/>
      <c r="D8" s="139"/>
      <c r="E8" s="145"/>
      <c r="F8" s="139"/>
      <c r="G8" s="144"/>
      <c r="H8" s="139"/>
      <c r="I8" s="145"/>
      <c r="J8" s="139"/>
      <c r="K8" s="144"/>
    </row>
    <row r="9" spans="2:11" ht="15">
      <c r="B9" s="42" t="s">
        <v>26</v>
      </c>
      <c r="C9" s="53">
        <v>91509</v>
      </c>
      <c r="D9" s="88">
        <v>496</v>
      </c>
      <c r="E9" s="144">
        <v>5.420231889759477</v>
      </c>
      <c r="F9" s="88">
        <v>278</v>
      </c>
      <c r="G9" s="144">
        <v>3.037952551115191</v>
      </c>
      <c r="H9" s="88">
        <v>457</v>
      </c>
      <c r="I9" s="144">
        <v>4.96922775808451</v>
      </c>
      <c r="J9" s="135">
        <v>735</v>
      </c>
      <c r="K9" s="144">
        <v>7.992084031054955</v>
      </c>
    </row>
    <row r="10" spans="2:11" ht="15">
      <c r="B10" s="42" t="s">
        <v>27</v>
      </c>
      <c r="C10" s="53">
        <v>22695</v>
      </c>
      <c r="D10" s="88">
        <v>332</v>
      </c>
      <c r="E10" s="144">
        <v>14.628772857457589</v>
      </c>
      <c r="F10" s="88">
        <v>181</v>
      </c>
      <c r="G10" s="144">
        <v>7.975324961445252</v>
      </c>
      <c r="H10" s="88">
        <v>222</v>
      </c>
      <c r="I10" s="144">
        <v>9.687131823537111</v>
      </c>
      <c r="J10" s="135">
        <v>403</v>
      </c>
      <c r="K10" s="144">
        <v>17.5851987607453</v>
      </c>
    </row>
    <row r="11" spans="2:11" ht="15">
      <c r="B11" s="42" t="s">
        <v>28</v>
      </c>
      <c r="C11" s="53">
        <v>764</v>
      </c>
      <c r="D11" s="88">
        <v>6</v>
      </c>
      <c r="E11" s="144">
        <v>7.853403141361256</v>
      </c>
      <c r="F11" s="148">
        <v>2</v>
      </c>
      <c r="G11" s="144">
        <v>2.617801047120419</v>
      </c>
      <c r="H11" s="148">
        <v>8</v>
      </c>
      <c r="I11" s="144">
        <v>10.362694300518134</v>
      </c>
      <c r="J11" s="135">
        <v>10</v>
      </c>
      <c r="K11" s="144">
        <v>12.953367875647668</v>
      </c>
    </row>
    <row r="12" spans="2:11" ht="30">
      <c r="B12" s="176" t="s">
        <v>152</v>
      </c>
      <c r="C12" s="53">
        <v>4188</v>
      </c>
      <c r="D12" s="88">
        <v>17</v>
      </c>
      <c r="E12" s="144">
        <v>4.059216809933142</v>
      </c>
      <c r="F12" s="148">
        <v>13</v>
      </c>
      <c r="G12" s="144">
        <v>3.104106972301815</v>
      </c>
      <c r="H12" s="148">
        <v>29</v>
      </c>
      <c r="I12" s="144">
        <v>6.876926725160067</v>
      </c>
      <c r="J12" s="135">
        <v>42</v>
      </c>
      <c r="K12" s="144">
        <v>9.959686981266303</v>
      </c>
    </row>
    <row r="13" spans="2:11" ht="15">
      <c r="B13" s="42" t="s">
        <v>38</v>
      </c>
      <c r="C13" s="53">
        <v>1739</v>
      </c>
      <c r="D13" s="141">
        <v>38</v>
      </c>
      <c r="E13" s="144">
        <v>21.85163887291547</v>
      </c>
      <c r="F13" s="140">
        <v>23</v>
      </c>
      <c r="G13" s="144">
        <v>13.225991949396205</v>
      </c>
      <c r="H13" s="140">
        <v>22</v>
      </c>
      <c r="I13" s="144">
        <v>12.492901760363429</v>
      </c>
      <c r="J13" s="135">
        <v>45</v>
      </c>
      <c r="K13" s="144">
        <v>25.55366269165247</v>
      </c>
    </row>
    <row r="14" spans="2:11" ht="15">
      <c r="B14" s="44"/>
      <c r="C14" s="139"/>
      <c r="D14" s="139"/>
      <c r="E14" s="146"/>
      <c r="F14" s="140"/>
      <c r="G14" s="156"/>
      <c r="H14" s="139"/>
      <c r="I14" s="144"/>
      <c r="J14" s="171"/>
      <c r="K14" s="144"/>
    </row>
    <row r="15" spans="2:11" ht="15">
      <c r="B15" s="45" t="s">
        <v>30</v>
      </c>
      <c r="C15" s="182">
        <v>3989</v>
      </c>
      <c r="D15" s="147">
        <v>34</v>
      </c>
      <c r="E15" s="149">
        <v>8.523439458510905</v>
      </c>
      <c r="F15" s="147">
        <v>23</v>
      </c>
      <c r="G15" s="161">
        <v>5.765856104286789</v>
      </c>
      <c r="H15" s="147">
        <v>17</v>
      </c>
      <c r="I15" s="149">
        <v>4.243634548177734</v>
      </c>
      <c r="J15" s="135">
        <v>40</v>
      </c>
      <c r="K15" s="149">
        <v>9.98502246630055</v>
      </c>
    </row>
    <row r="16" spans="2:11" ht="15">
      <c r="B16" s="46" t="s">
        <v>31</v>
      </c>
      <c r="C16" s="178">
        <v>8682</v>
      </c>
      <c r="D16" s="142">
        <v>74</v>
      </c>
      <c r="E16" s="150">
        <v>8.523381709283575</v>
      </c>
      <c r="F16" s="142">
        <v>44</v>
      </c>
      <c r="G16" s="150">
        <v>5.06795669200645</v>
      </c>
      <c r="H16" s="142">
        <v>52</v>
      </c>
      <c r="I16" s="150">
        <v>5.953743989008473</v>
      </c>
      <c r="J16" s="84">
        <v>96</v>
      </c>
      <c r="K16" s="150">
        <v>10.991527364323334</v>
      </c>
    </row>
    <row r="17" spans="2:11" ht="132" customHeight="1">
      <c r="B17" s="196" t="s">
        <v>143</v>
      </c>
      <c r="C17" s="197"/>
      <c r="D17" s="197"/>
      <c r="E17" s="197"/>
      <c r="F17" s="197"/>
      <c r="G17" s="197"/>
      <c r="H17" s="197"/>
      <c r="I17" s="197"/>
      <c r="J17" s="197"/>
      <c r="K17" s="197"/>
    </row>
    <row r="18" spans="2:11" ht="54.75" customHeight="1">
      <c r="B18" s="196" t="s">
        <v>94</v>
      </c>
      <c r="C18" s="197"/>
      <c r="D18" s="197"/>
      <c r="E18" s="197"/>
      <c r="F18" s="197"/>
      <c r="G18" s="197"/>
      <c r="H18" s="197"/>
      <c r="I18" s="197"/>
      <c r="J18" s="197"/>
      <c r="K18" s="197"/>
    </row>
    <row r="19" spans="2:11" ht="32.25" customHeight="1">
      <c r="B19" s="196" t="s">
        <v>161</v>
      </c>
      <c r="C19" s="197"/>
      <c r="D19" s="197"/>
      <c r="E19" s="197"/>
      <c r="F19" s="197"/>
      <c r="G19" s="197"/>
      <c r="H19" s="197"/>
      <c r="I19" s="197"/>
      <c r="J19" s="197"/>
      <c r="K19" s="197"/>
    </row>
    <row r="20" ht="15">
      <c r="B20" s="3" t="s">
        <v>95</v>
      </c>
    </row>
    <row r="21" ht="15">
      <c r="B21" s="3" t="s">
        <v>91</v>
      </c>
    </row>
    <row r="22" ht="15">
      <c r="B22" s="3" t="s">
        <v>96</v>
      </c>
    </row>
    <row r="25" ht="15">
      <c r="B25" s="3" t="s">
        <v>95</v>
      </c>
    </row>
  </sheetData>
  <mergeCells count="4">
    <mergeCell ref="B5:B6"/>
    <mergeCell ref="B19:K19"/>
    <mergeCell ref="B17:K17"/>
    <mergeCell ref="B18:K18"/>
  </mergeCells>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A1:H17"/>
  <sheetViews>
    <sheetView workbookViewId="0" topLeftCell="A1">
      <selection activeCell="A1" sqref="A1:IV1"/>
    </sheetView>
  </sheetViews>
  <sheetFormatPr defaultColWidth="9.00390625" defaultRowHeight="12.75"/>
  <cols>
    <col min="1" max="1" width="3.375" style="3" customWidth="1"/>
    <col min="2" max="2" width="36.50390625" style="3" customWidth="1"/>
    <col min="3" max="3" width="7.375" style="3" customWidth="1"/>
    <col min="4" max="4" width="6.875" style="3" customWidth="1"/>
    <col min="5" max="5" width="7.00390625" style="3" customWidth="1"/>
    <col min="6" max="6" width="7.375" style="3" customWidth="1"/>
    <col min="7" max="7" width="7.875" style="3" customWidth="1"/>
    <col min="8" max="8" width="8.375" style="3" customWidth="1"/>
    <col min="9" max="16384" width="9.00390625" style="3" customWidth="1"/>
  </cols>
  <sheetData>
    <row r="1" ht="15.75">
      <c r="A1" s="2"/>
    </row>
    <row r="2" spans="2:8" ht="15">
      <c r="B2" s="4" t="s">
        <v>32</v>
      </c>
      <c r="C2" s="5"/>
      <c r="D2" s="5"/>
      <c r="E2" s="5"/>
      <c r="F2" s="5"/>
      <c r="G2" s="5"/>
      <c r="H2" s="5"/>
    </row>
    <row r="3" spans="2:8" ht="15.75">
      <c r="B3" s="6" t="s">
        <v>140</v>
      </c>
      <c r="C3" s="5"/>
      <c r="D3" s="5"/>
      <c r="E3" s="5"/>
      <c r="F3" s="5"/>
      <c r="G3" s="5"/>
      <c r="H3" s="5"/>
    </row>
    <row r="4" spans="2:8" ht="15">
      <c r="B4" s="4" t="s">
        <v>153</v>
      </c>
      <c r="C4" s="5"/>
      <c r="D4" s="5"/>
      <c r="E4" s="5"/>
      <c r="F4" s="5"/>
      <c r="G4" s="5"/>
      <c r="H4" s="5"/>
    </row>
    <row r="5" spans="2:8" ht="18" customHeight="1">
      <c r="B5" s="202" t="s">
        <v>136</v>
      </c>
      <c r="C5" s="47" t="s">
        <v>56</v>
      </c>
      <c r="D5" s="48"/>
      <c r="E5" s="48"/>
      <c r="F5" s="48"/>
      <c r="G5" s="48"/>
      <c r="H5" s="49"/>
    </row>
    <row r="6" spans="2:8" ht="44.25" customHeight="1">
      <c r="B6" s="203"/>
      <c r="C6" s="50" t="s">
        <v>97</v>
      </c>
      <c r="D6" s="50" t="s">
        <v>98</v>
      </c>
      <c r="E6" s="50" t="s">
        <v>99</v>
      </c>
      <c r="F6" s="50" t="s">
        <v>100</v>
      </c>
      <c r="G6" s="50" t="s">
        <v>101</v>
      </c>
      <c r="H6" s="51" t="s">
        <v>102</v>
      </c>
    </row>
    <row r="7" spans="2:8" ht="30" customHeight="1">
      <c r="B7" s="55" t="s">
        <v>131</v>
      </c>
      <c r="C7" s="56">
        <v>209</v>
      </c>
      <c r="D7" s="56">
        <v>190</v>
      </c>
      <c r="E7" s="56">
        <v>9</v>
      </c>
      <c r="F7" s="56">
        <v>4</v>
      </c>
      <c r="G7" s="57">
        <v>5</v>
      </c>
      <c r="H7" s="57">
        <v>1</v>
      </c>
    </row>
    <row r="8" spans="2:8" ht="17.25" customHeight="1">
      <c r="B8" s="52" t="s">
        <v>130</v>
      </c>
      <c r="C8" s="53">
        <v>172</v>
      </c>
      <c r="D8" s="53">
        <v>68</v>
      </c>
      <c r="E8" s="53">
        <v>22</v>
      </c>
      <c r="F8" s="53">
        <v>23</v>
      </c>
      <c r="G8" s="53">
        <v>47</v>
      </c>
      <c r="H8" s="54">
        <v>12</v>
      </c>
    </row>
    <row r="9" spans="2:8" ht="17.25" customHeight="1">
      <c r="B9" s="58" t="s">
        <v>135</v>
      </c>
      <c r="C9" s="53">
        <v>62</v>
      </c>
      <c r="D9" s="57">
        <v>0</v>
      </c>
      <c r="E9" s="59">
        <v>0</v>
      </c>
      <c r="F9" s="53">
        <v>2</v>
      </c>
      <c r="G9" s="53">
        <v>54</v>
      </c>
      <c r="H9" s="54">
        <v>6</v>
      </c>
    </row>
    <row r="10" spans="2:8" ht="17.25" customHeight="1">
      <c r="B10" s="52" t="s">
        <v>133</v>
      </c>
      <c r="C10" s="53">
        <v>29</v>
      </c>
      <c r="D10" s="53">
        <v>10</v>
      </c>
      <c r="E10" s="53">
        <v>5</v>
      </c>
      <c r="F10" s="53">
        <v>10</v>
      </c>
      <c r="G10" s="53">
        <v>3</v>
      </c>
      <c r="H10" s="54">
        <v>1</v>
      </c>
    </row>
    <row r="11" spans="2:8" ht="17.25" customHeight="1">
      <c r="B11" s="52" t="s">
        <v>129</v>
      </c>
      <c r="C11" s="53">
        <v>48</v>
      </c>
      <c r="D11" s="57">
        <v>0</v>
      </c>
      <c r="E11" s="57">
        <v>1</v>
      </c>
      <c r="F11" s="53">
        <v>3</v>
      </c>
      <c r="G11" s="53">
        <v>38</v>
      </c>
      <c r="H11" s="54">
        <v>6</v>
      </c>
    </row>
    <row r="12" spans="2:8" ht="17.25" customHeight="1">
      <c r="B12" s="52" t="s">
        <v>132</v>
      </c>
      <c r="C12" s="53">
        <v>41</v>
      </c>
      <c r="D12" s="53">
        <v>14</v>
      </c>
      <c r="E12" s="53">
        <v>15</v>
      </c>
      <c r="F12" s="53">
        <v>11</v>
      </c>
      <c r="G12" s="57">
        <v>1</v>
      </c>
      <c r="H12" s="57">
        <v>0</v>
      </c>
    </row>
    <row r="13" spans="2:8" ht="17.25" customHeight="1">
      <c r="B13" s="58" t="s">
        <v>137</v>
      </c>
      <c r="C13" s="53">
        <v>10</v>
      </c>
      <c r="D13" s="57">
        <v>1</v>
      </c>
      <c r="E13" s="57">
        <v>0</v>
      </c>
      <c r="F13" s="57">
        <v>0</v>
      </c>
      <c r="G13" s="53">
        <v>6</v>
      </c>
      <c r="H13" s="54">
        <v>3</v>
      </c>
    </row>
    <row r="14" spans="2:8" ht="17.25" customHeight="1">
      <c r="B14" s="58" t="s">
        <v>33</v>
      </c>
      <c r="C14" s="53">
        <f>9+6+1+9+54+26+15+39+9+77+78</f>
        <v>323</v>
      </c>
      <c r="D14" s="53">
        <f>47+23+7+4+1+30+4</f>
        <v>116</v>
      </c>
      <c r="E14" s="59">
        <f>6+3+6+14+5+12+4</f>
        <v>50</v>
      </c>
      <c r="F14" s="53">
        <f>1+1+2+19+2+20+9</f>
        <v>54</v>
      </c>
      <c r="G14" s="53">
        <f>6+4+1+6+1+1+13+45</f>
        <v>77</v>
      </c>
      <c r="H14" s="54">
        <f>3+1+3+1+2+16</f>
        <v>26</v>
      </c>
    </row>
    <row r="15" spans="2:8" ht="19.5" customHeight="1">
      <c r="B15" s="60" t="s">
        <v>34</v>
      </c>
      <c r="C15" s="61">
        <v>894</v>
      </c>
      <c r="D15" s="61">
        <v>399</v>
      </c>
      <c r="E15" s="61">
        <v>102</v>
      </c>
      <c r="F15" s="61">
        <v>107</v>
      </c>
      <c r="G15" s="61">
        <v>231</v>
      </c>
      <c r="H15" s="62">
        <v>55</v>
      </c>
    </row>
    <row r="16" spans="2:8" ht="34.5" customHeight="1">
      <c r="B16" s="196" t="s">
        <v>158</v>
      </c>
      <c r="C16" s="196"/>
      <c r="D16" s="196"/>
      <c r="E16" s="196"/>
      <c r="F16" s="196"/>
      <c r="G16" s="196"/>
      <c r="H16" s="196"/>
    </row>
    <row r="17" ht="15">
      <c r="B17" s="3" t="s">
        <v>92</v>
      </c>
    </row>
  </sheetData>
  <mergeCells count="2">
    <mergeCell ref="B5:B6"/>
    <mergeCell ref="B16:H16"/>
  </mergeCells>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J25"/>
  <sheetViews>
    <sheetView workbookViewId="0" topLeftCell="A1">
      <selection activeCell="D26" sqref="D26"/>
    </sheetView>
  </sheetViews>
  <sheetFormatPr defaultColWidth="9.00390625" defaultRowHeight="12.75"/>
  <cols>
    <col min="1" max="1" width="2.125" style="3" customWidth="1"/>
    <col min="2" max="2" width="43.375" style="3" customWidth="1"/>
    <col min="3" max="3" width="9.00390625" style="3" bestFit="1" customWidth="1"/>
    <col min="4" max="4" width="7.875" style="3" customWidth="1"/>
    <col min="5" max="5" width="8.00390625" style="3" bestFit="1" customWidth="1"/>
    <col min="6" max="6" width="7.75390625" style="3" bestFit="1" customWidth="1"/>
    <col min="7" max="7" width="8.00390625" style="3" bestFit="1" customWidth="1"/>
    <col min="8" max="8" width="9.125" style="3" customWidth="1"/>
    <col min="9" max="9" width="8.00390625" style="3" bestFit="1" customWidth="1"/>
    <col min="10" max="10" width="8.75390625" style="3" customWidth="1"/>
    <col min="11" max="16384" width="9.00390625" style="3" customWidth="1"/>
  </cols>
  <sheetData>
    <row r="1" ht="15.75">
      <c r="A1" s="2"/>
    </row>
    <row r="2" spans="2:10" ht="15">
      <c r="B2" s="4" t="s">
        <v>35</v>
      </c>
      <c r="C2" s="5"/>
      <c r="D2" s="5"/>
      <c r="E2" s="5"/>
      <c r="F2" s="5"/>
      <c r="G2" s="5"/>
      <c r="H2" s="5"/>
      <c r="I2" s="5"/>
      <c r="J2" s="5"/>
    </row>
    <row r="3" spans="2:10" ht="17.25" customHeight="1">
      <c r="B3" s="204" t="s">
        <v>141</v>
      </c>
      <c r="C3" s="204"/>
      <c r="D3" s="204"/>
      <c r="E3" s="204"/>
      <c r="F3" s="204"/>
      <c r="G3" s="204"/>
      <c r="H3" s="204"/>
      <c r="I3" s="204"/>
      <c r="J3" s="204"/>
    </row>
    <row r="4" spans="2:10" ht="16.5" customHeight="1">
      <c r="B4" s="205" t="s">
        <v>153</v>
      </c>
      <c r="C4" s="205"/>
      <c r="D4" s="205"/>
      <c r="E4" s="205"/>
      <c r="F4" s="205"/>
      <c r="G4" s="205"/>
      <c r="H4" s="205"/>
      <c r="I4" s="205"/>
      <c r="J4" s="205"/>
    </row>
    <row r="5" spans="2:10" ht="15.75" customHeight="1">
      <c r="B5" s="63"/>
      <c r="C5" s="64" t="s">
        <v>86</v>
      </c>
      <c r="D5" s="48"/>
      <c r="E5" s="48"/>
      <c r="F5" s="48"/>
      <c r="G5" s="48"/>
      <c r="H5" s="48"/>
      <c r="I5" s="48"/>
      <c r="J5" s="49"/>
    </row>
    <row r="6" spans="2:10" ht="15.75" customHeight="1">
      <c r="B6" s="27" t="s">
        <v>136</v>
      </c>
      <c r="C6" s="36" t="s">
        <v>25</v>
      </c>
      <c r="D6" s="37"/>
      <c r="E6" s="38" t="s">
        <v>26</v>
      </c>
      <c r="F6" s="37"/>
      <c r="G6" s="38" t="s">
        <v>27</v>
      </c>
      <c r="H6" s="37"/>
      <c r="I6" s="38" t="s">
        <v>38</v>
      </c>
      <c r="J6" s="37"/>
    </row>
    <row r="7" spans="2:10" ht="16.5" customHeight="1">
      <c r="B7" s="65"/>
      <c r="C7" s="39" t="s">
        <v>23</v>
      </c>
      <c r="D7" s="39" t="s">
        <v>24</v>
      </c>
      <c r="E7" s="39" t="s">
        <v>23</v>
      </c>
      <c r="F7" s="39" t="s">
        <v>24</v>
      </c>
      <c r="G7" s="39" t="s">
        <v>23</v>
      </c>
      <c r="H7" s="39" t="s">
        <v>24</v>
      </c>
      <c r="I7" s="39" t="s">
        <v>23</v>
      </c>
      <c r="J7" s="39" t="s">
        <v>24</v>
      </c>
    </row>
    <row r="8" spans="2:10" ht="29.25" customHeight="1">
      <c r="B8" s="55" t="s">
        <v>131</v>
      </c>
      <c r="C8" s="136">
        <v>209</v>
      </c>
      <c r="D8" s="131">
        <v>172.39814898829508</v>
      </c>
      <c r="E8" s="136">
        <v>100</v>
      </c>
      <c r="F8" s="131">
        <v>109.27886874515076</v>
      </c>
      <c r="G8" s="136">
        <v>92</v>
      </c>
      <c r="H8" s="131">
        <v>405.37563339942716</v>
      </c>
      <c r="I8" s="137">
        <v>15</v>
      </c>
      <c r="J8" s="131">
        <v>224.18173666118668</v>
      </c>
    </row>
    <row r="9" spans="2:10" ht="17.25" customHeight="1">
      <c r="B9" s="58" t="s">
        <v>130</v>
      </c>
      <c r="C9" s="81">
        <v>172</v>
      </c>
      <c r="D9" s="131">
        <v>141.877902516683</v>
      </c>
      <c r="E9" s="81">
        <v>117</v>
      </c>
      <c r="F9" s="131">
        <v>127.85627643182639</v>
      </c>
      <c r="G9" s="81">
        <v>42</v>
      </c>
      <c r="H9" s="131">
        <v>185.06278916060808</v>
      </c>
      <c r="I9" s="81">
        <v>12</v>
      </c>
      <c r="J9" s="131">
        <v>179.34538932894932</v>
      </c>
    </row>
    <row r="10" spans="2:10" ht="17.25" customHeight="1">
      <c r="B10" s="58" t="s">
        <v>135</v>
      </c>
      <c r="C10" s="81">
        <v>62</v>
      </c>
      <c r="D10" s="131">
        <v>51.14203462810667</v>
      </c>
      <c r="E10" s="81">
        <v>33</v>
      </c>
      <c r="F10" s="131">
        <v>36.06202668589975</v>
      </c>
      <c r="G10" s="81">
        <v>25</v>
      </c>
      <c r="H10" s="131">
        <v>110.15642211940956</v>
      </c>
      <c r="I10" s="132">
        <v>4</v>
      </c>
      <c r="J10" s="131">
        <v>59.78179644298311</v>
      </c>
    </row>
    <row r="11" spans="2:10" ht="17.25" customHeight="1">
      <c r="B11" s="58" t="s">
        <v>133</v>
      </c>
      <c r="C11" s="81">
        <v>29</v>
      </c>
      <c r="D11" s="131">
        <v>23.921274261533767</v>
      </c>
      <c r="E11" s="81">
        <v>11</v>
      </c>
      <c r="F11" s="131">
        <v>12.020675561966582</v>
      </c>
      <c r="G11" s="81">
        <v>17</v>
      </c>
      <c r="H11" s="131">
        <v>74.90636704119851</v>
      </c>
      <c r="I11" s="132">
        <v>1</v>
      </c>
      <c r="J11" s="131">
        <v>14.945449110745777</v>
      </c>
    </row>
    <row r="12" spans="2:10" ht="17.25" customHeight="1">
      <c r="B12" s="58" t="s">
        <v>129</v>
      </c>
      <c r="C12" s="81">
        <v>48</v>
      </c>
      <c r="D12" s="131">
        <v>39.59383326046968</v>
      </c>
      <c r="E12" s="81">
        <v>35</v>
      </c>
      <c r="F12" s="131">
        <v>38.24760406080276</v>
      </c>
      <c r="G12" s="81">
        <v>11</v>
      </c>
      <c r="H12" s="131">
        <v>48.46882573254021</v>
      </c>
      <c r="I12" s="81">
        <v>1</v>
      </c>
      <c r="J12" s="131">
        <v>14.945449110745777</v>
      </c>
    </row>
    <row r="13" spans="2:10" ht="17.25" customHeight="1">
      <c r="B13" s="58" t="s">
        <v>132</v>
      </c>
      <c r="C13" s="81">
        <v>41</v>
      </c>
      <c r="D13" s="131">
        <v>33.819732576651184</v>
      </c>
      <c r="E13" s="81">
        <v>24</v>
      </c>
      <c r="F13" s="131">
        <v>26.226928498836184</v>
      </c>
      <c r="G13" s="81">
        <v>15</v>
      </c>
      <c r="H13" s="131">
        <v>66.09385327164573</v>
      </c>
      <c r="I13" s="132">
        <v>2</v>
      </c>
      <c r="J13" s="131">
        <v>29.890898221491554</v>
      </c>
    </row>
    <row r="14" spans="2:10" ht="17.25" customHeight="1">
      <c r="B14" s="58" t="s">
        <v>137</v>
      </c>
      <c r="C14" s="81">
        <v>10</v>
      </c>
      <c r="D14" s="131">
        <v>8.24871526259785</v>
      </c>
      <c r="E14" s="81">
        <v>4</v>
      </c>
      <c r="F14" s="131">
        <v>4.3711547498060295</v>
      </c>
      <c r="G14" s="81">
        <v>6</v>
      </c>
      <c r="H14" s="131">
        <v>26.437541308658297</v>
      </c>
      <c r="I14" s="132">
        <v>0</v>
      </c>
      <c r="J14" s="131">
        <v>0</v>
      </c>
    </row>
    <row r="15" spans="2:10" ht="17.25" customHeight="1">
      <c r="B15" s="58" t="s">
        <v>33</v>
      </c>
      <c r="C15" s="81">
        <v>323</v>
      </c>
      <c r="D15" s="86">
        <v>266.4335029819106</v>
      </c>
      <c r="E15" s="81">
        <v>172</v>
      </c>
      <c r="F15" s="86">
        <v>187.95965424165928</v>
      </c>
      <c r="G15" s="81">
        <v>124</v>
      </c>
      <c r="H15" s="86">
        <v>546.3758537122715</v>
      </c>
      <c r="I15" s="81">
        <v>26</v>
      </c>
      <c r="J15" s="131">
        <v>388.5816768793902</v>
      </c>
    </row>
    <row r="16" spans="2:10" ht="20.25" customHeight="1">
      <c r="B16" s="60" t="s">
        <v>34</v>
      </c>
      <c r="C16" s="79">
        <v>894</v>
      </c>
      <c r="D16" s="120">
        <v>737.4351444762478</v>
      </c>
      <c r="E16" s="79">
        <v>496</v>
      </c>
      <c r="F16" s="120">
        <v>542.0231889759477</v>
      </c>
      <c r="G16" s="79">
        <v>332</v>
      </c>
      <c r="H16" s="119">
        <v>1462.8772857457589</v>
      </c>
      <c r="I16" s="79">
        <v>61</v>
      </c>
      <c r="J16" s="119">
        <v>911.6723957554924</v>
      </c>
    </row>
    <row r="17" spans="2:10" ht="53.25" customHeight="1">
      <c r="B17" s="196" t="s">
        <v>103</v>
      </c>
      <c r="C17" s="195"/>
      <c r="D17" s="195"/>
      <c r="E17" s="195"/>
      <c r="F17" s="195"/>
      <c r="G17" s="195"/>
      <c r="H17" s="195"/>
      <c r="I17" s="195"/>
      <c r="J17" s="195"/>
    </row>
    <row r="18" spans="2:10" ht="42" customHeight="1">
      <c r="B18" s="196" t="s">
        <v>104</v>
      </c>
      <c r="C18" s="195"/>
      <c r="D18" s="195"/>
      <c r="E18" s="195"/>
      <c r="F18" s="195"/>
      <c r="G18" s="195"/>
      <c r="H18" s="195"/>
      <c r="I18" s="195"/>
      <c r="J18" s="195"/>
    </row>
    <row r="19" spans="2:10" ht="15">
      <c r="B19" s="196" t="s">
        <v>158</v>
      </c>
      <c r="C19" s="195"/>
      <c r="D19" s="195"/>
      <c r="E19" s="195"/>
      <c r="F19" s="195"/>
      <c r="G19" s="195"/>
      <c r="H19" s="195"/>
      <c r="I19" s="195"/>
      <c r="J19" s="195"/>
    </row>
    <row r="22" spans="2:3" ht="15">
      <c r="B22" s="129"/>
      <c r="C22" s="71"/>
    </row>
    <row r="23" spans="2:3" ht="15">
      <c r="B23" s="129"/>
      <c r="C23" s="71"/>
    </row>
    <row r="24" spans="2:3" ht="15">
      <c r="B24" s="129"/>
      <c r="C24" s="71"/>
    </row>
    <row r="25" spans="2:3" ht="15">
      <c r="B25" s="129"/>
      <c r="C25" s="71"/>
    </row>
  </sheetData>
  <mergeCells count="5">
    <mergeCell ref="B17:J17"/>
    <mergeCell ref="B18:J18"/>
    <mergeCell ref="B19:J19"/>
    <mergeCell ref="B3:J3"/>
    <mergeCell ref="B4:J4"/>
  </mergeCells>
  <printOptions horizontalCentered="1"/>
  <pageMargins left="0.5" right="0" top="1" bottom="1" header="0.13" footer="0"/>
  <pageSetup fitToHeight="1" fitToWidth="1" orientation="portrait" scale="91" r:id="rId1"/>
</worksheet>
</file>

<file path=xl/worksheets/sheet7.xml><?xml version="1.0" encoding="utf-8"?>
<worksheet xmlns="http://schemas.openxmlformats.org/spreadsheetml/2006/main" xmlns:r="http://schemas.openxmlformats.org/officeDocument/2006/relationships">
  <dimension ref="A1:K20"/>
  <sheetViews>
    <sheetView workbookViewId="0" topLeftCell="A3">
      <selection activeCell="H16" sqref="H16"/>
    </sheetView>
  </sheetViews>
  <sheetFormatPr defaultColWidth="9.00390625" defaultRowHeight="12.75"/>
  <cols>
    <col min="1" max="1" width="4.25390625" style="3" customWidth="1"/>
    <col min="2" max="2" width="40.25390625" style="3" customWidth="1"/>
    <col min="3" max="3" width="8.00390625" style="3" bestFit="1" customWidth="1"/>
    <col min="4" max="4" width="7.875" style="3" customWidth="1"/>
    <col min="5" max="5" width="8.00390625" style="3" bestFit="1" customWidth="1"/>
    <col min="6" max="6" width="7.875" style="3" customWidth="1"/>
    <col min="7" max="7" width="8.00390625" style="3" bestFit="1" customWidth="1"/>
    <col min="8" max="8" width="8.25390625" style="3" customWidth="1"/>
    <col min="9" max="16384" width="9.00390625" style="3" customWidth="1"/>
  </cols>
  <sheetData>
    <row r="1" ht="15.75">
      <c r="A1" s="2"/>
    </row>
    <row r="2" spans="2:8" ht="15">
      <c r="B2" s="4" t="s">
        <v>36</v>
      </c>
      <c r="C2" s="5"/>
      <c r="D2" s="5"/>
      <c r="E2" s="5"/>
      <c r="F2" s="5"/>
      <c r="G2" s="5"/>
      <c r="H2" s="5"/>
    </row>
    <row r="3" spans="2:8" ht="17.25" customHeight="1">
      <c r="B3" s="204" t="s">
        <v>142</v>
      </c>
      <c r="C3" s="204"/>
      <c r="D3" s="204"/>
      <c r="E3" s="204"/>
      <c r="F3" s="204"/>
      <c r="G3" s="204"/>
      <c r="H3" s="204"/>
    </row>
    <row r="4" spans="2:8" ht="15">
      <c r="B4" s="4" t="s">
        <v>153</v>
      </c>
      <c r="C4" s="5"/>
      <c r="D4" s="5"/>
      <c r="E4" s="5"/>
      <c r="F4" s="5"/>
      <c r="G4" s="5"/>
      <c r="H4" s="5"/>
    </row>
    <row r="5" spans="2:8" ht="18" customHeight="1">
      <c r="B5" s="63"/>
      <c r="C5" s="64" t="s">
        <v>89</v>
      </c>
      <c r="D5" s="48"/>
      <c r="E5" s="48"/>
      <c r="F5" s="48"/>
      <c r="G5" s="48"/>
      <c r="H5" s="49"/>
    </row>
    <row r="6" spans="2:8" ht="16.5" customHeight="1">
      <c r="B6" s="27" t="s">
        <v>136</v>
      </c>
      <c r="C6" s="36" t="s">
        <v>34</v>
      </c>
      <c r="D6" s="37"/>
      <c r="E6" s="38" t="s">
        <v>87</v>
      </c>
      <c r="F6" s="37"/>
      <c r="G6" s="38" t="s">
        <v>88</v>
      </c>
      <c r="H6" s="37"/>
    </row>
    <row r="7" spans="2:8" ht="19.5" customHeight="1">
      <c r="B7" s="65"/>
      <c r="C7" s="39" t="s">
        <v>23</v>
      </c>
      <c r="D7" s="39" t="s">
        <v>24</v>
      </c>
      <c r="E7" s="39" t="s">
        <v>23</v>
      </c>
      <c r="F7" s="39" t="s">
        <v>24</v>
      </c>
      <c r="G7" s="39" t="s">
        <v>23</v>
      </c>
      <c r="H7" s="39" t="s">
        <v>24</v>
      </c>
    </row>
    <row r="8" spans="2:8" ht="27" customHeight="1">
      <c r="B8" s="55" t="s">
        <v>131</v>
      </c>
      <c r="C8" s="81">
        <v>209</v>
      </c>
      <c r="D8" s="131">
        <v>172.39814898829508</v>
      </c>
      <c r="E8" s="81">
        <v>112</v>
      </c>
      <c r="F8" s="131">
        <v>180.54906259571518</v>
      </c>
      <c r="G8" s="81">
        <v>97</v>
      </c>
      <c r="H8" s="131">
        <v>163.86242313669842</v>
      </c>
    </row>
    <row r="9" spans="2:8" ht="16.5" customHeight="1">
      <c r="B9" s="58" t="s">
        <v>130</v>
      </c>
      <c r="C9" s="81">
        <v>172</v>
      </c>
      <c r="D9" s="131">
        <v>141.877902516683</v>
      </c>
      <c r="E9" s="81">
        <v>94</v>
      </c>
      <c r="F9" s="131">
        <v>151.53224896426096</v>
      </c>
      <c r="G9" s="81">
        <v>78</v>
      </c>
      <c r="H9" s="131">
        <v>131.76565984188122</v>
      </c>
    </row>
    <row r="10" spans="2:8" ht="16.5" customHeight="1">
      <c r="B10" s="58" t="s">
        <v>135</v>
      </c>
      <c r="C10" s="81">
        <v>62</v>
      </c>
      <c r="D10" s="131">
        <v>51.14203462810667</v>
      </c>
      <c r="E10" s="81">
        <v>29</v>
      </c>
      <c r="F10" s="131">
        <v>46.74931085067625</v>
      </c>
      <c r="G10" s="81">
        <v>33</v>
      </c>
      <c r="H10" s="131">
        <v>55.74700993310359</v>
      </c>
    </row>
    <row r="11" spans="2:8" ht="16.5" customHeight="1">
      <c r="B11" s="58" t="s">
        <v>133</v>
      </c>
      <c r="C11" s="81">
        <v>29</v>
      </c>
      <c r="D11" s="131">
        <v>23.921274261533767</v>
      </c>
      <c r="E11" s="81">
        <v>17</v>
      </c>
      <c r="F11" s="131">
        <v>27.40476842970677</v>
      </c>
      <c r="G11" s="81">
        <v>12</v>
      </c>
      <c r="H11" s="131">
        <v>20.27163997567403</v>
      </c>
    </row>
    <row r="12" spans="2:8" ht="16.5" customHeight="1">
      <c r="B12" s="58" t="s">
        <v>129</v>
      </c>
      <c r="C12" s="81">
        <v>48</v>
      </c>
      <c r="D12" s="131">
        <v>39.59383326046968</v>
      </c>
      <c r="E12" s="81">
        <v>33</v>
      </c>
      <c r="F12" s="131">
        <v>53.19749165766608</v>
      </c>
      <c r="G12" s="81">
        <v>15</v>
      </c>
      <c r="H12" s="131">
        <v>25.33954996959254</v>
      </c>
    </row>
    <row r="13" spans="2:8" ht="16.5" customHeight="1">
      <c r="B13" s="58" t="s">
        <v>132</v>
      </c>
      <c r="C13" s="81">
        <v>41</v>
      </c>
      <c r="D13" s="131">
        <v>33.819732576651184</v>
      </c>
      <c r="E13" s="81">
        <v>23</v>
      </c>
      <c r="F13" s="131">
        <v>37.077039640191515</v>
      </c>
      <c r="G13" s="81">
        <v>18</v>
      </c>
      <c r="H13" s="131">
        <v>30.407459963511048</v>
      </c>
    </row>
    <row r="14" spans="2:8" ht="16.5" customHeight="1">
      <c r="B14" s="58" t="s">
        <v>137</v>
      </c>
      <c r="C14" s="81">
        <v>10</v>
      </c>
      <c r="D14" s="131">
        <v>8.24871526259785</v>
      </c>
      <c r="E14" s="81">
        <v>4</v>
      </c>
      <c r="F14" s="131">
        <v>6.448180806989828</v>
      </c>
      <c r="G14" s="81">
        <v>6</v>
      </c>
      <c r="H14" s="131">
        <v>10.135819987837015</v>
      </c>
    </row>
    <row r="15" spans="2:11" ht="16.5" customHeight="1">
      <c r="B15" s="58" t="s">
        <v>33</v>
      </c>
      <c r="C15" s="70">
        <v>323</v>
      </c>
      <c r="D15" s="86">
        <v>266.4335029819106</v>
      </c>
      <c r="E15" s="81">
        <v>177</v>
      </c>
      <c r="F15" s="86">
        <v>285.3320007092999</v>
      </c>
      <c r="G15" s="81">
        <v>146</v>
      </c>
      <c r="H15" s="86">
        <v>246.63828637070074</v>
      </c>
      <c r="I15" s="67"/>
      <c r="J15" s="67"/>
      <c r="K15" s="67"/>
    </row>
    <row r="16" spans="2:11" ht="27" customHeight="1">
      <c r="B16" s="60" t="s">
        <v>34</v>
      </c>
      <c r="C16" s="79">
        <v>894</v>
      </c>
      <c r="D16" s="120">
        <v>737.4351444762478</v>
      </c>
      <c r="E16" s="79">
        <v>489</v>
      </c>
      <c r="F16" s="86">
        <v>788.2901036545065</v>
      </c>
      <c r="G16" s="79">
        <v>405</v>
      </c>
      <c r="H16" s="120">
        <v>684.1678491789986</v>
      </c>
      <c r="I16" s="181"/>
      <c r="J16" s="152"/>
      <c r="K16" s="170"/>
    </row>
    <row r="17" spans="2:8" ht="60" customHeight="1">
      <c r="B17" s="196" t="s">
        <v>106</v>
      </c>
      <c r="C17" s="197"/>
      <c r="D17" s="197"/>
      <c r="E17" s="197"/>
      <c r="F17" s="197"/>
      <c r="G17" s="197"/>
      <c r="H17" s="197"/>
    </row>
    <row r="18" spans="2:8" ht="43.5" customHeight="1">
      <c r="B18" s="196" t="s">
        <v>104</v>
      </c>
      <c r="C18" s="197"/>
      <c r="D18" s="197"/>
      <c r="E18" s="197"/>
      <c r="F18" s="197"/>
      <c r="G18" s="197"/>
      <c r="H18" s="197"/>
    </row>
    <row r="19" spans="2:8" ht="30" customHeight="1">
      <c r="B19" s="196" t="s">
        <v>158</v>
      </c>
      <c r="C19" s="197"/>
      <c r="D19" s="197"/>
      <c r="E19" s="197"/>
      <c r="F19" s="197"/>
      <c r="G19" s="197"/>
      <c r="H19" s="197"/>
    </row>
    <row r="20" ht="15">
      <c r="B20" s="3" t="s">
        <v>92</v>
      </c>
    </row>
  </sheetData>
  <mergeCells count="4">
    <mergeCell ref="B17:H17"/>
    <mergeCell ref="B18:H18"/>
    <mergeCell ref="B19:H19"/>
    <mergeCell ref="B3:H3"/>
  </mergeCells>
  <printOptions horizontalCentered="1"/>
  <pageMargins left="0.5" right="0.5" top="1" bottom="1" header="0" footer="0"/>
  <pageSetup orientation="portrait" r:id="rId1"/>
</worksheet>
</file>

<file path=xl/worksheets/sheet8.xml><?xml version="1.0" encoding="utf-8"?>
<worksheet xmlns="http://schemas.openxmlformats.org/spreadsheetml/2006/main" xmlns:r="http://schemas.openxmlformats.org/officeDocument/2006/relationships">
  <dimension ref="A1:N19"/>
  <sheetViews>
    <sheetView workbookViewId="0" topLeftCell="A2">
      <selection activeCell="B19" sqref="B19:J21"/>
    </sheetView>
  </sheetViews>
  <sheetFormatPr defaultColWidth="9.00390625" defaultRowHeight="12.75"/>
  <cols>
    <col min="1" max="1" width="3.625" style="3" customWidth="1"/>
    <col min="2" max="2" width="10.625" style="3" customWidth="1"/>
    <col min="3" max="3" width="11.125" style="3" customWidth="1"/>
    <col min="4" max="4" width="8.00390625" style="3" customWidth="1"/>
    <col min="5" max="5" width="6.50390625" style="3" customWidth="1"/>
    <col min="6" max="6" width="11.375" style="3" customWidth="1"/>
    <col min="7" max="7" width="7.875" style="3" customWidth="1"/>
    <col min="8" max="8" width="6.50390625" style="3" customWidth="1"/>
    <col min="9" max="10" width="9.125" style="3" customWidth="1"/>
    <col min="11" max="11" width="6.50390625" style="3" customWidth="1"/>
    <col min="12" max="12" width="7.50390625" style="3" customWidth="1"/>
    <col min="13" max="13" width="7.875" style="3" customWidth="1"/>
    <col min="14" max="14" width="6.50390625" style="3" customWidth="1"/>
    <col min="15" max="16384" width="9.00390625" style="3" customWidth="1"/>
  </cols>
  <sheetData>
    <row r="1" ht="15.75">
      <c r="A1" s="2"/>
    </row>
    <row r="2" spans="2:14" ht="15">
      <c r="B2" s="4" t="s">
        <v>37</v>
      </c>
      <c r="C2" s="5"/>
      <c r="D2" s="5"/>
      <c r="E2" s="5"/>
      <c r="F2" s="5"/>
      <c r="G2" s="5"/>
      <c r="H2" s="5"/>
      <c r="I2" s="5"/>
      <c r="J2" s="5"/>
      <c r="K2" s="5"/>
      <c r="L2" s="5"/>
      <c r="M2" s="5"/>
      <c r="N2" s="5"/>
    </row>
    <row r="3" spans="2:14" s="78" customFormat="1" ht="18" customHeight="1">
      <c r="B3" s="126" t="s">
        <v>150</v>
      </c>
      <c r="C3" s="127"/>
      <c r="D3" s="127"/>
      <c r="E3" s="127"/>
      <c r="F3" s="127"/>
      <c r="G3" s="127"/>
      <c r="H3" s="127"/>
      <c r="I3" s="127"/>
      <c r="J3" s="127"/>
      <c r="K3" s="127"/>
      <c r="L3" s="127"/>
      <c r="M3" s="127"/>
      <c r="N3" s="127"/>
    </row>
    <row r="4" spans="2:14" ht="15">
      <c r="B4" s="4" t="s">
        <v>153</v>
      </c>
      <c r="C4" s="5"/>
      <c r="D4" s="5"/>
      <c r="E4" s="5"/>
      <c r="F4" s="5"/>
      <c r="G4" s="5"/>
      <c r="H4" s="5"/>
      <c r="I4" s="5"/>
      <c r="J4" s="5"/>
      <c r="K4" s="5"/>
      <c r="L4" s="5"/>
      <c r="M4" s="5"/>
      <c r="N4" s="5"/>
    </row>
    <row r="5" spans="2:14" ht="18.75" customHeight="1">
      <c r="B5" s="202" t="s">
        <v>115</v>
      </c>
      <c r="C5" s="36" t="s">
        <v>25</v>
      </c>
      <c r="D5" s="76"/>
      <c r="E5" s="37"/>
      <c r="F5" s="38" t="s">
        <v>26</v>
      </c>
      <c r="G5" s="76"/>
      <c r="H5" s="37"/>
      <c r="I5" s="38" t="s">
        <v>27</v>
      </c>
      <c r="J5" s="76"/>
      <c r="K5" s="37"/>
      <c r="L5" s="38" t="s">
        <v>38</v>
      </c>
      <c r="M5" s="76"/>
      <c r="N5" s="37"/>
    </row>
    <row r="6" spans="2:14" ht="45.75" customHeight="1">
      <c r="B6" s="183"/>
      <c r="C6" s="125" t="s">
        <v>119</v>
      </c>
      <c r="D6" s="125" t="s">
        <v>120</v>
      </c>
      <c r="E6" s="125" t="s">
        <v>121</v>
      </c>
      <c r="F6" s="125" t="s">
        <v>119</v>
      </c>
      <c r="G6" s="125" t="s">
        <v>120</v>
      </c>
      <c r="H6" s="125" t="s">
        <v>121</v>
      </c>
      <c r="I6" s="125" t="s">
        <v>119</v>
      </c>
      <c r="J6" s="125" t="s">
        <v>120</v>
      </c>
      <c r="K6" s="125" t="s">
        <v>121</v>
      </c>
      <c r="L6" s="125" t="s">
        <v>119</v>
      </c>
      <c r="M6" s="125" t="s">
        <v>120</v>
      </c>
      <c r="N6" s="125" t="s">
        <v>121</v>
      </c>
    </row>
    <row r="7" spans="2:14" s="78" customFormat="1" ht="25.5" customHeight="1">
      <c r="B7" s="100" t="s">
        <v>39</v>
      </c>
      <c r="C7" s="85">
        <v>121231</v>
      </c>
      <c r="D7" s="85">
        <v>894</v>
      </c>
      <c r="E7" s="130">
        <v>7.374351444762478</v>
      </c>
      <c r="F7" s="61">
        <v>91509</v>
      </c>
      <c r="G7" s="85">
        <v>496</v>
      </c>
      <c r="H7" s="130">
        <v>5.420231889759477</v>
      </c>
      <c r="I7" s="61">
        <v>22695</v>
      </c>
      <c r="J7" s="85">
        <v>332</v>
      </c>
      <c r="K7" s="130">
        <v>14.628772857457589</v>
      </c>
      <c r="L7" s="180">
        <v>6691</v>
      </c>
      <c r="M7" s="85">
        <v>61</v>
      </c>
      <c r="N7" s="86">
        <v>9.116723957554925</v>
      </c>
    </row>
    <row r="8" spans="2:14" s="78" customFormat="1" ht="18" customHeight="1">
      <c r="B8" s="128" t="s">
        <v>40</v>
      </c>
      <c r="C8" s="179">
        <v>249</v>
      </c>
      <c r="D8" s="132">
        <v>8</v>
      </c>
      <c r="E8" s="131">
        <v>32.128514056224894</v>
      </c>
      <c r="F8" s="53">
        <v>85</v>
      </c>
      <c r="G8" s="132">
        <v>1</v>
      </c>
      <c r="H8" s="131">
        <v>11.76470588235294</v>
      </c>
      <c r="I8" s="53">
        <v>151</v>
      </c>
      <c r="J8" s="132">
        <v>6</v>
      </c>
      <c r="K8" s="131">
        <v>39.735099337748345</v>
      </c>
      <c r="L8" s="137">
        <v>12</v>
      </c>
      <c r="M8" s="132">
        <v>1</v>
      </c>
      <c r="N8" s="82">
        <v>83.33333333333333</v>
      </c>
    </row>
    <row r="9" spans="2:14" s="78" customFormat="1" ht="18" customHeight="1">
      <c r="B9" s="128" t="s">
        <v>41</v>
      </c>
      <c r="C9" s="53">
        <v>12028</v>
      </c>
      <c r="D9" s="81">
        <v>139</v>
      </c>
      <c r="E9" s="131">
        <v>11.556368473561689</v>
      </c>
      <c r="F9" s="53">
        <v>6963</v>
      </c>
      <c r="G9" s="81">
        <v>44</v>
      </c>
      <c r="H9" s="131">
        <v>6.3191153238546605</v>
      </c>
      <c r="I9" s="53">
        <v>4622</v>
      </c>
      <c r="J9" s="81">
        <v>81</v>
      </c>
      <c r="K9" s="131">
        <v>17.524881003894418</v>
      </c>
      <c r="L9" s="135">
        <v>414</v>
      </c>
      <c r="M9" s="81">
        <v>14</v>
      </c>
      <c r="N9" s="82">
        <v>33.81642512077295</v>
      </c>
    </row>
    <row r="10" spans="2:14" s="78" customFormat="1" ht="18" customHeight="1">
      <c r="B10" s="128" t="s">
        <v>42</v>
      </c>
      <c r="C10" s="53">
        <v>29143</v>
      </c>
      <c r="D10" s="81">
        <v>230</v>
      </c>
      <c r="E10" s="131">
        <v>7.892118175891294</v>
      </c>
      <c r="F10" s="53">
        <v>20814</v>
      </c>
      <c r="G10" s="81">
        <v>130</v>
      </c>
      <c r="H10" s="131">
        <v>6.2457960987796675</v>
      </c>
      <c r="I10" s="53">
        <v>7075</v>
      </c>
      <c r="J10" s="81">
        <v>88</v>
      </c>
      <c r="K10" s="131">
        <v>12.43816254416961</v>
      </c>
      <c r="L10" s="135">
        <v>1100</v>
      </c>
      <c r="M10" s="81">
        <v>12</v>
      </c>
      <c r="N10" s="82">
        <v>10.90909090909091</v>
      </c>
    </row>
    <row r="11" spans="2:14" s="78" customFormat="1" ht="18" customHeight="1">
      <c r="B11" s="128" t="s">
        <v>43</v>
      </c>
      <c r="C11" s="53">
        <v>35542</v>
      </c>
      <c r="D11" s="81">
        <v>215</v>
      </c>
      <c r="E11" s="131">
        <v>6.049181250351697</v>
      </c>
      <c r="F11" s="53">
        <v>28251</v>
      </c>
      <c r="G11" s="81">
        <v>131</v>
      </c>
      <c r="H11" s="131">
        <v>4.637003999858412</v>
      </c>
      <c r="I11" s="53">
        <v>5236</v>
      </c>
      <c r="J11" s="81">
        <v>68</v>
      </c>
      <c r="K11" s="131">
        <v>12.987012987012989</v>
      </c>
      <c r="L11" s="135">
        <v>1937</v>
      </c>
      <c r="M11" s="81">
        <v>12</v>
      </c>
      <c r="N11" s="82">
        <v>6.19514713474445</v>
      </c>
    </row>
    <row r="12" spans="2:14" s="78" customFormat="1" ht="18" customHeight="1">
      <c r="B12" s="128" t="s">
        <v>44</v>
      </c>
      <c r="C12" s="53">
        <v>28015</v>
      </c>
      <c r="D12" s="81">
        <v>271</v>
      </c>
      <c r="E12" s="131">
        <v>9.673389255755845</v>
      </c>
      <c r="F12" s="53">
        <v>22476</v>
      </c>
      <c r="G12" s="81">
        <v>166</v>
      </c>
      <c r="H12" s="131">
        <v>7.385655810642463</v>
      </c>
      <c r="I12" s="53">
        <v>3428</v>
      </c>
      <c r="J12" s="81">
        <v>83</v>
      </c>
      <c r="K12" s="131">
        <v>24.21236872812135</v>
      </c>
      <c r="L12" s="135">
        <v>2053</v>
      </c>
      <c r="M12" s="81">
        <v>21</v>
      </c>
      <c r="N12" s="82">
        <v>10.228933268387726</v>
      </c>
    </row>
    <row r="13" spans="2:14" s="78" customFormat="1" ht="18" customHeight="1">
      <c r="B13" s="111" t="s">
        <v>45</v>
      </c>
      <c r="C13" s="178">
        <v>13213</v>
      </c>
      <c r="D13" s="85">
        <v>30</v>
      </c>
      <c r="E13" s="86">
        <v>2.2704911829259062</v>
      </c>
      <c r="F13" s="178">
        <v>10410</v>
      </c>
      <c r="G13" s="85">
        <v>23</v>
      </c>
      <c r="H13" s="86">
        <v>2.2094140249759846</v>
      </c>
      <c r="I13" s="178">
        <v>1812</v>
      </c>
      <c r="J13" s="85">
        <v>6</v>
      </c>
      <c r="K13" s="86">
        <v>3.3112582781456954</v>
      </c>
      <c r="L13" s="158">
        <v>961</v>
      </c>
      <c r="M13" s="133">
        <v>1</v>
      </c>
      <c r="N13" s="86">
        <v>1.040582726326743</v>
      </c>
    </row>
    <row r="14" spans="2:14" ht="63.75" customHeight="1">
      <c r="B14" s="196" t="s">
        <v>107</v>
      </c>
      <c r="C14" s="197"/>
      <c r="D14" s="197"/>
      <c r="E14" s="197"/>
      <c r="F14" s="197"/>
      <c r="G14" s="197"/>
      <c r="H14" s="197"/>
      <c r="I14" s="197"/>
      <c r="J14" s="197"/>
      <c r="K14" s="197"/>
      <c r="L14" s="197"/>
      <c r="M14" s="197"/>
      <c r="N14" s="197"/>
    </row>
    <row r="15" spans="2:14" ht="42.75" customHeight="1">
      <c r="B15" s="196" t="s">
        <v>151</v>
      </c>
      <c r="C15" s="197"/>
      <c r="D15" s="197"/>
      <c r="E15" s="197"/>
      <c r="F15" s="197"/>
      <c r="G15" s="197"/>
      <c r="H15" s="197"/>
      <c r="I15" s="197"/>
      <c r="J15" s="197"/>
      <c r="K15" s="197"/>
      <c r="L15" s="197"/>
      <c r="M15" s="197"/>
      <c r="N15" s="197"/>
    </row>
    <row r="16" spans="2:14" ht="15">
      <c r="B16" s="196" t="s">
        <v>158</v>
      </c>
      <c r="C16" s="197"/>
      <c r="D16" s="197"/>
      <c r="E16" s="197"/>
      <c r="F16" s="197"/>
      <c r="G16" s="197"/>
      <c r="H16" s="197"/>
      <c r="I16" s="197"/>
      <c r="J16" s="197"/>
      <c r="K16" s="197"/>
      <c r="L16" s="197"/>
      <c r="M16" s="197"/>
      <c r="N16" s="197"/>
    </row>
    <row r="19" ht="15">
      <c r="B19" s="93"/>
    </row>
  </sheetData>
  <mergeCells count="4">
    <mergeCell ref="B14:N14"/>
    <mergeCell ref="B15:N15"/>
    <mergeCell ref="B16:N16"/>
    <mergeCell ref="B5:B6"/>
  </mergeCells>
  <printOptions horizontalCentered="1"/>
  <pageMargins left="0" right="0" top="1" bottom="1" header="0" footer="0"/>
  <pageSetup orientation="landscape" r:id="rId1"/>
</worksheet>
</file>

<file path=xl/worksheets/sheet9.xml><?xml version="1.0" encoding="utf-8"?>
<worksheet xmlns="http://schemas.openxmlformats.org/spreadsheetml/2006/main" xmlns:r="http://schemas.openxmlformats.org/officeDocument/2006/relationships">
  <dimension ref="A1:N20"/>
  <sheetViews>
    <sheetView workbookViewId="0" topLeftCell="A1">
      <selection activeCell="A20" sqref="A20:IV20"/>
    </sheetView>
  </sheetViews>
  <sheetFormatPr defaultColWidth="9.00390625" defaultRowHeight="12.75"/>
  <cols>
    <col min="1" max="1" width="3.625" style="3" customWidth="1"/>
    <col min="2" max="2" width="13.125" style="3" customWidth="1"/>
    <col min="3" max="3" width="10.375" style="3" customWidth="1"/>
    <col min="4" max="4" width="9.25390625" style="3" customWidth="1"/>
    <col min="5" max="5" width="6.75390625" style="3" customWidth="1"/>
    <col min="6" max="6" width="10.00390625" style="3" customWidth="1"/>
    <col min="7" max="7" width="8.75390625" style="3" customWidth="1"/>
    <col min="8" max="8" width="6.75390625" style="3" customWidth="1"/>
    <col min="9" max="9" width="8.75390625" style="3" customWidth="1"/>
    <col min="10" max="10" width="8.125" style="3" customWidth="1"/>
    <col min="11" max="11" width="6.75390625" style="3" customWidth="1"/>
    <col min="12" max="12" width="8.25390625" style="3" customWidth="1"/>
    <col min="13" max="13" width="8.50390625" style="3" customWidth="1"/>
    <col min="14" max="14" width="6.75390625" style="3" customWidth="1"/>
    <col min="15" max="16384" width="9.00390625" style="3" customWidth="1"/>
  </cols>
  <sheetData>
    <row r="1" ht="15.75">
      <c r="A1" s="2" t="s">
        <v>165</v>
      </c>
    </row>
    <row r="2" spans="2:14" ht="15">
      <c r="B2" s="4" t="s">
        <v>47</v>
      </c>
      <c r="C2" s="5"/>
      <c r="D2" s="5"/>
      <c r="E2" s="5"/>
      <c r="F2" s="5"/>
      <c r="G2" s="5"/>
      <c r="H2" s="5"/>
      <c r="I2" s="5"/>
      <c r="J2" s="5"/>
      <c r="K2" s="5"/>
      <c r="L2" s="5"/>
      <c r="M2" s="5"/>
      <c r="N2" s="5"/>
    </row>
    <row r="3" spans="2:14" ht="15.75">
      <c r="B3" s="6" t="s">
        <v>48</v>
      </c>
      <c r="C3" s="5"/>
      <c r="D3" s="5"/>
      <c r="E3" s="5"/>
      <c r="F3" s="5"/>
      <c r="G3" s="5"/>
      <c r="H3" s="5"/>
      <c r="I3" s="5"/>
      <c r="J3" s="5"/>
      <c r="K3" s="5"/>
      <c r="L3" s="5"/>
      <c r="M3" s="5"/>
      <c r="N3" s="5"/>
    </row>
    <row r="4" spans="2:14" ht="15">
      <c r="B4" s="4" t="s">
        <v>160</v>
      </c>
      <c r="C4" s="5"/>
      <c r="D4" s="5"/>
      <c r="E4" s="5"/>
      <c r="F4" s="5"/>
      <c r="G4" s="5"/>
      <c r="H4" s="5"/>
      <c r="I4" s="5"/>
      <c r="J4" s="5"/>
      <c r="K4" s="5"/>
      <c r="L4" s="5"/>
      <c r="M4" s="5"/>
      <c r="N4" s="5"/>
    </row>
    <row r="5" spans="2:14" ht="18" customHeight="1">
      <c r="B5" s="63"/>
      <c r="C5" s="36" t="s">
        <v>25</v>
      </c>
      <c r="D5" s="76"/>
      <c r="E5" s="37"/>
      <c r="F5" s="38" t="s">
        <v>26</v>
      </c>
      <c r="G5" s="76"/>
      <c r="H5" s="37"/>
      <c r="I5" s="38" t="s">
        <v>27</v>
      </c>
      <c r="J5" s="76"/>
      <c r="K5" s="37"/>
      <c r="L5" s="38" t="s">
        <v>38</v>
      </c>
      <c r="M5" s="76"/>
      <c r="N5" s="37"/>
    </row>
    <row r="6" spans="2:14" ht="57" customHeight="1">
      <c r="B6" s="124" t="s">
        <v>149</v>
      </c>
      <c r="C6" s="125" t="s">
        <v>119</v>
      </c>
      <c r="D6" s="125" t="s">
        <v>120</v>
      </c>
      <c r="E6" s="125" t="s">
        <v>121</v>
      </c>
      <c r="F6" s="125" t="s">
        <v>119</v>
      </c>
      <c r="G6" s="125" t="s">
        <v>120</v>
      </c>
      <c r="H6" s="125" t="s">
        <v>121</v>
      </c>
      <c r="I6" s="125" t="s">
        <v>119</v>
      </c>
      <c r="J6" s="125" t="s">
        <v>120</v>
      </c>
      <c r="K6" s="125" t="s">
        <v>121</v>
      </c>
      <c r="L6" s="125" t="s">
        <v>119</v>
      </c>
      <c r="M6" s="125" t="s">
        <v>120</v>
      </c>
      <c r="N6" s="125" t="s">
        <v>121</v>
      </c>
    </row>
    <row r="7" spans="2:14" s="78" customFormat="1" ht="24" customHeight="1">
      <c r="B7" s="111" t="s">
        <v>49</v>
      </c>
      <c r="C7" s="85">
        <v>121231</v>
      </c>
      <c r="D7" s="85">
        <v>894</v>
      </c>
      <c r="E7" s="130">
        <v>7.374351444762478</v>
      </c>
      <c r="F7" s="85">
        <v>91509</v>
      </c>
      <c r="G7" s="85">
        <v>496</v>
      </c>
      <c r="H7" s="130">
        <v>5.420231889759477</v>
      </c>
      <c r="I7" s="85">
        <v>22695</v>
      </c>
      <c r="J7" s="85">
        <v>332</v>
      </c>
      <c r="K7" s="130">
        <v>14.628772857457589</v>
      </c>
      <c r="L7" s="85">
        <v>6691</v>
      </c>
      <c r="M7" s="85">
        <v>61</v>
      </c>
      <c r="N7" s="86">
        <v>9.116723957554925</v>
      </c>
    </row>
    <row r="8" spans="2:14" ht="18" customHeight="1">
      <c r="B8" s="58" t="s">
        <v>122</v>
      </c>
      <c r="C8" s="54">
        <v>81659</v>
      </c>
      <c r="D8" s="81">
        <v>481</v>
      </c>
      <c r="E8" s="131">
        <v>5.890348889895787</v>
      </c>
      <c r="F8" s="54">
        <v>65523</v>
      </c>
      <c r="G8" s="81">
        <v>306</v>
      </c>
      <c r="H8" s="131">
        <v>4.670115837186942</v>
      </c>
      <c r="I8" s="54">
        <v>11494</v>
      </c>
      <c r="J8" s="81">
        <v>142</v>
      </c>
      <c r="K8" s="131">
        <v>12.354271793979468</v>
      </c>
      <c r="L8" s="81">
        <v>4457</v>
      </c>
      <c r="M8" s="81">
        <v>31</v>
      </c>
      <c r="N8" s="172">
        <v>6.955351133049136</v>
      </c>
    </row>
    <row r="9" spans="2:14" ht="18" customHeight="1">
      <c r="B9" s="58" t="s">
        <v>123</v>
      </c>
      <c r="C9" s="54">
        <v>25892</v>
      </c>
      <c r="D9" s="81">
        <v>182</v>
      </c>
      <c r="E9" s="131">
        <v>7.029198207940676</v>
      </c>
      <c r="F9" s="54">
        <v>18289</v>
      </c>
      <c r="G9" s="81">
        <v>107</v>
      </c>
      <c r="H9" s="131">
        <v>5.850511236262234</v>
      </c>
      <c r="I9" s="54">
        <v>6098</v>
      </c>
      <c r="J9" s="81">
        <v>62</v>
      </c>
      <c r="K9" s="131">
        <v>10.167267956707118</v>
      </c>
      <c r="L9" s="81">
        <v>1420</v>
      </c>
      <c r="M9" s="81">
        <v>12</v>
      </c>
      <c r="N9" s="82">
        <v>8.450704225352112</v>
      </c>
    </row>
    <row r="10" spans="2:14" ht="18" customHeight="1">
      <c r="B10" s="83" t="s">
        <v>124</v>
      </c>
      <c r="C10" s="178">
        <v>10030</v>
      </c>
      <c r="D10" s="85">
        <v>186</v>
      </c>
      <c r="E10" s="86">
        <v>18.544366899302094</v>
      </c>
      <c r="F10" s="178">
        <v>6057</v>
      </c>
      <c r="G10" s="85">
        <v>70</v>
      </c>
      <c r="H10" s="86">
        <v>11.556876341423147</v>
      </c>
      <c r="I10" s="178">
        <v>3353</v>
      </c>
      <c r="J10" s="85">
        <v>96</v>
      </c>
      <c r="K10" s="86">
        <v>28.631076647778112</v>
      </c>
      <c r="L10" s="85">
        <v>562</v>
      </c>
      <c r="M10" s="85">
        <v>18</v>
      </c>
      <c r="N10" s="86">
        <v>32.028469750889684</v>
      </c>
    </row>
    <row r="11" spans="2:14" s="75" customFormat="1" ht="95.25" customHeight="1">
      <c r="B11" s="196" t="s">
        <v>108</v>
      </c>
      <c r="C11" s="196"/>
      <c r="D11" s="196"/>
      <c r="E11" s="196"/>
      <c r="F11" s="196"/>
      <c r="G11" s="196"/>
      <c r="H11" s="196"/>
      <c r="I11" s="196"/>
      <c r="J11" s="196"/>
      <c r="K11" s="196"/>
      <c r="L11" s="196"/>
      <c r="M11" s="196"/>
      <c r="N11" s="196"/>
    </row>
    <row r="12" spans="2:14" ht="31.5" customHeight="1">
      <c r="B12" s="196" t="s">
        <v>151</v>
      </c>
      <c r="C12" s="197"/>
      <c r="D12" s="197"/>
      <c r="E12" s="197"/>
      <c r="F12" s="197"/>
      <c r="G12" s="197"/>
      <c r="H12" s="197"/>
      <c r="I12" s="197"/>
      <c r="J12" s="197"/>
      <c r="K12" s="197"/>
      <c r="L12" s="197"/>
      <c r="M12" s="197"/>
      <c r="N12" s="197"/>
    </row>
    <row r="13" spans="2:14" ht="15">
      <c r="B13" s="194" t="s">
        <v>158</v>
      </c>
      <c r="C13" s="195"/>
      <c r="D13" s="195"/>
      <c r="E13" s="195"/>
      <c r="F13" s="195"/>
      <c r="G13" s="195"/>
      <c r="H13" s="195"/>
      <c r="I13" s="195"/>
      <c r="J13" s="195"/>
      <c r="K13" s="195"/>
      <c r="L13" s="195"/>
      <c r="M13" s="195"/>
      <c r="N13" s="195"/>
    </row>
    <row r="20" ht="15">
      <c r="B20" s="93"/>
    </row>
  </sheetData>
  <mergeCells count="3">
    <mergeCell ref="B11:N11"/>
    <mergeCell ref="B12:N12"/>
    <mergeCell ref="B13:N13"/>
  </mergeCells>
  <printOptions horizontalCentered="1"/>
  <pageMargins left="0.25" right="0.2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Glenn Radford</cp:lastModifiedBy>
  <cp:lastPrinted>2010-04-29T16:59:08Z</cp:lastPrinted>
  <dcterms:created xsi:type="dcterms:W3CDTF">2000-08-07T20:23:51Z</dcterms:created>
  <dcterms:modified xsi:type="dcterms:W3CDTF">2011-04-26T13:44:53Z</dcterms:modified>
  <cp:category/>
  <cp:version/>
  <cp:contentType/>
  <cp:contentStatus/>
</cp:coreProperties>
</file>